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EstaPasta_de_trabalho"/>
  <bookViews>
    <workbookView xWindow="90" yWindow="15" windowWidth="29040" windowHeight="15840" tabRatio="1000"/>
  </bookViews>
  <sheets>
    <sheet name="BM01 - Aditivo 3" sheetId="15" r:id="rId1"/>
    <sheet name="1.1" sheetId="39" r:id="rId2"/>
    <sheet name="1.2" sheetId="29" r:id="rId3"/>
  </sheets>
  <externalReferences>
    <externalReference r:id="rId4"/>
    <externalReference r:id="rId5"/>
  </externalReferences>
  <definedNames>
    <definedName name="_xlnm.Print_Area" localSheetId="1">'1.1'!$A$1:$H$58</definedName>
    <definedName name="_xlnm.Print_Area" localSheetId="0" xml:space="preserve"> 'BM01 - Aditivo 3'!$A$1:$M$18</definedName>
    <definedName name="SABRIL2017">'[1]SERVIÇOS ABRIL 2017'!$A$3:$E$6145</definedName>
    <definedName name="_xlnm.Print_Titles" localSheetId="0">'BM01 - Aditivo 3'!$1:$9</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5"/>
  <c r="H13" s="1"/>
  <c r="I13"/>
  <c r="K13" s="1"/>
  <c r="L13" s="1"/>
  <c r="F13"/>
  <c r="G12"/>
  <c r="J13" l="1"/>
  <c r="M13"/>
  <c r="I12" l="1"/>
  <c r="J12" s="1"/>
  <c r="J14" s="1"/>
  <c r="D51" i="39"/>
  <c r="D50"/>
  <c r="B45" l="1"/>
  <c r="F12" i="15" l="1"/>
  <c r="D49" i="39" l="1"/>
  <c r="D48"/>
  <c r="D47"/>
  <c r="D46"/>
  <c r="D45"/>
  <c r="D52" s="1"/>
  <c r="D44"/>
  <c r="D43"/>
  <c r="C17"/>
  <c r="D53" l="1"/>
  <c r="G12" i="29"/>
  <c r="F53" i="39" l="1"/>
  <c r="G53" s="1"/>
  <c r="G13"/>
  <c r="C19"/>
  <c r="C16" i="29"/>
  <c r="C18"/>
  <c r="F14" i="15" l="1"/>
  <c r="F16" l="1"/>
  <c r="H16" s="1"/>
  <c r="F15"/>
  <c r="M12" l="1"/>
  <c r="K12"/>
  <c r="L12" l="1"/>
  <c r="H12"/>
  <c r="H14" l="1"/>
  <c r="H15" s="1"/>
  <c r="L14" l="1"/>
  <c r="L15" l="1"/>
  <c r="L16" s="1"/>
  <c r="J15"/>
  <c r="J16" s="1"/>
  <c r="M14" l="1"/>
  <c r="M15" l="1"/>
  <c r="M16" l="1"/>
</calcChain>
</file>

<file path=xl/sharedStrings.xml><?xml version="1.0" encoding="utf-8"?>
<sst xmlns="http://schemas.openxmlformats.org/spreadsheetml/2006/main" count="89" uniqueCount="67">
  <si>
    <t>ITEM</t>
  </si>
  <si>
    <t>DESCRIÇÃO</t>
  </si>
  <si>
    <t>UNID.</t>
  </si>
  <si>
    <t>TOTAL</t>
  </si>
  <si>
    <t>VALORES UNITÁRIOS</t>
  </si>
  <si>
    <t>Quant.</t>
  </si>
  <si>
    <r>
      <rPr>
        <b/>
        <sz val="10"/>
        <rFont val="Calibri"/>
        <family val="1"/>
      </rPr>
      <t>SERVIÇOS PRELIMINARES E GERAIS</t>
    </r>
  </si>
  <si>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</si>
  <si>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</si>
  <si>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</si>
  <si>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</si>
  <si>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</si>
  <si>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</si>
  <si>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</si>
  <si>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</si>
  <si>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</si>
  <si>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</si>
  <si>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</si>
  <si>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</si>
  <si>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</si>
  <si>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</si>
  <si>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</si>
  <si>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</si>
  <si>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</si>
  <si>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</si>
  <si>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SERVIÇOS PRELIMINARES E GERAIS</t>
  </si>
  <si>
    <t>unid.</t>
  </si>
  <si>
    <t>ESP.(m)</t>
  </si>
  <si>
    <t>CRITÉRIO DE LEVANTAMENTO: CALCULO DE QUANTIDADES</t>
  </si>
  <si>
    <t>Unid.</t>
  </si>
  <si>
    <t>Mês uso</t>
  </si>
  <si>
    <t>Calculo de quantidade</t>
  </si>
  <si>
    <t>Acumulado</t>
  </si>
  <si>
    <t>Valor medido</t>
  </si>
  <si>
    <t>Real. Acumul.</t>
  </si>
  <si>
    <t>Valor TOTAL
CONTRATO R$</t>
  </si>
  <si>
    <t>CRITÉRIO DE LEVANTAMENTO: CALCULO PROPORCIONALIDADE DO BALANCIM DE 3,00M</t>
  </si>
  <si>
    <t>Calculo de proporcionalidade</t>
  </si>
  <si>
    <t>total</t>
  </si>
  <si>
    <t>Comprimento
m</t>
  </si>
  <si>
    <t>Quantidade</t>
  </si>
  <si>
    <t>Total 
m</t>
  </si>
  <si>
    <t>Equivalencia para 3,00m</t>
  </si>
  <si>
    <t>a medir</t>
  </si>
  <si>
    <t>QUANT.
TOTAL CONTRATO</t>
  </si>
  <si>
    <t>contrato</t>
  </si>
  <si>
    <t>aditivo</t>
  </si>
  <si>
    <t>MÊS 14 out/22</t>
  </si>
  <si>
    <t>mês 14 out/22</t>
  </si>
  <si>
    <t>PERÍODO DE REFERÊNCIA DA MEDIÇÃO ATUAL:  01 a 31 outubro 2022</t>
  </si>
  <si>
    <t>PERÍODO DE REFERÊNCIA DA MEDIÇÃO ATUAL: 01 a 31 outubro 2022</t>
  </si>
  <si>
    <t>1.1</t>
  </si>
  <si>
    <t>1.2</t>
  </si>
  <si>
    <t>SERVIÇO CONFECÇÃO E INSTALAÇÃO DE UMA LOGOMARCA E UM LETREIRO COMPLEMENTAR EM AÇO INOX ESCOVADO, AISI 304, EM RELEVO, COM COMPLEMENTO EM LATAO COM MEDIDAS DE 60CMS, 14,5CMS, 8,5CMS, OCUPANDO UMA EXTENSÃOI DE 3,98MTS, CONFORME PROJETO</t>
  </si>
  <si>
    <t>SERVIÇO DE REMOÇÃO DE LOGOMARCA E LETREIRO EXISTENTE NA FACHADA CENTRAL NO TRIBULNAL DE CONTAS DO ESTADO</t>
  </si>
  <si>
    <t>MEMÓRIA DE CÁLCULO DO BOLETIM MENSAL DE MEDIÇÃO DOS SERVIÇOS - BM01 - ADITIVO 03</t>
  </si>
  <si>
    <t>ADITIVO 03</t>
  </si>
  <si>
    <t>LOGOMARCA TCE</t>
  </si>
  <si>
    <t>REMOÇÃO LOGOMARCA</t>
  </si>
  <si>
    <t>BOLETIM DE MEDIÇÃO BM01 - ADITIVO 03 - 01 A 31 outubro 2022   EMPENHO :414/2022</t>
  </si>
  <si>
    <t xml:space="preserve">MVP ENGENHARIA E CONSTRUÇÃO </t>
  </si>
  <si>
    <t>AVENIDA AMINTAS BARROS, 3700 – ED CTC, SALA 109 B – LAGOA NOVA</t>
  </si>
  <si>
    <t>CNPJ: 19.503.944/0001-00</t>
  </si>
  <si>
    <t>____________________________
Eng. Pascoal Benvindo Dias
MVP - Gerente do Contrato</t>
  </si>
  <si>
    <t>____________________________
Eng. Claudio Henrique Milanez de Moura 
TCE</t>
  </si>
  <si>
    <t>____________________________
Eng.Flavio Grande Ramalho 
TCE</t>
  </si>
  <si>
    <t>___________________________
Eng. Sténio de Oliveira Vera
TCE</t>
  </si>
</sst>
</file>

<file path=xl/styles.xml><?xml version="1.0" encoding="utf-8"?>
<styleSheet xmlns="http://schemas.openxmlformats.org/spreadsheetml/2006/main">
  <numFmts count="20">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s>
  <fonts count="58">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b/>
      <sz val="11"/>
      <color rgb="FF000000"/>
      <name val="Arial Narrow"/>
      <family val="2"/>
    </font>
    <font>
      <b/>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b/>
      <sz val="11"/>
      <color theme="1"/>
      <name val="Calibri"/>
      <family val="2"/>
      <scheme val="minor"/>
    </font>
    <font>
      <sz val="11"/>
      <name val="Arial"/>
      <family val="2"/>
    </font>
    <font>
      <sz val="10"/>
      <color theme="1"/>
      <name val="Calibri"/>
      <family val="2"/>
      <scheme val="minor"/>
    </font>
    <font>
      <b/>
      <sz val="9"/>
      <color indexed="8"/>
      <name val="Arial"/>
      <family val="2"/>
    </font>
    <font>
      <sz val="11"/>
      <color indexed="8"/>
      <name val="Arial"/>
      <family val="2"/>
    </font>
    <font>
      <b/>
      <sz val="12"/>
      <name val="Arial Narrow"/>
      <family val="2"/>
    </font>
  </fonts>
  <fills count="27">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2"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00">
    <xf numFmtId="0" fontId="0" fillId="0" borderId="0" xfId="0"/>
    <xf numFmtId="0" fontId="30"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43" fontId="30" fillId="0" borderId="0" xfId="116" applyFont="1" applyAlignment="1">
      <alignment vertical="center"/>
    </xf>
    <xf numFmtId="0" fontId="29" fillId="0" borderId="12" xfId="0" applyFont="1" applyBorder="1" applyAlignment="1">
      <alignment vertical="center"/>
    </xf>
    <xf numFmtId="177" fontId="41" fillId="23" borderId="0" xfId="119" applyNumberFormat="1" applyFont="1" applyFill="1" applyBorder="1" applyAlignment="1">
      <alignment horizontal="center" vertical="center"/>
    </xf>
    <xf numFmtId="177" fontId="46" fillId="23" borderId="0" xfId="0" applyNumberFormat="1" applyFont="1" applyFill="1" applyAlignment="1">
      <alignment vertical="center"/>
    </xf>
    <xf numFmtId="4" fontId="45" fillId="23" borderId="0" xfId="121" applyNumberFormat="1" applyFont="1" applyFill="1" applyBorder="1" applyAlignment="1">
      <alignment horizontal="center" vertical="center"/>
    </xf>
    <xf numFmtId="177" fontId="46" fillId="23" borderId="14" xfId="0" applyNumberFormat="1" applyFont="1" applyFill="1" applyBorder="1" applyAlignment="1">
      <alignment vertical="center"/>
    </xf>
    <xf numFmtId="177" fontId="46" fillId="23" borderId="14" xfId="0" applyNumberFormat="1" applyFont="1" applyFill="1" applyBorder="1" applyAlignment="1">
      <alignment horizontal="center" vertical="center"/>
    </xf>
    <xf numFmtId="177" fontId="46" fillId="23" borderId="14" xfId="122" applyNumberFormat="1" applyFont="1" applyFill="1" applyBorder="1" applyAlignment="1">
      <alignment horizontal="center" vertical="center"/>
    </xf>
    <xf numFmtId="177" fontId="46" fillId="23" borderId="14" xfId="120" applyNumberFormat="1" applyFont="1" applyFill="1" applyBorder="1" applyAlignment="1">
      <alignment horizontal="center" vertical="center"/>
    </xf>
    <xf numFmtId="177" fontId="46" fillId="23" borderId="13" xfId="0" applyNumberFormat="1" applyFont="1" applyFill="1" applyBorder="1" applyAlignment="1">
      <alignment vertical="center"/>
    </xf>
    <xf numFmtId="177" fontId="41" fillId="23" borderId="12" xfId="0" applyNumberFormat="1" applyFont="1" applyFill="1" applyBorder="1" applyAlignment="1">
      <alignment vertical="center"/>
    </xf>
    <xf numFmtId="177" fontId="41" fillId="23" borderId="0" xfId="0" applyNumberFormat="1" applyFont="1" applyFill="1" applyBorder="1" applyAlignment="1">
      <alignment vertical="center"/>
    </xf>
    <xf numFmtId="177" fontId="41" fillId="23" borderId="15" xfId="0" applyNumberFormat="1" applyFont="1" applyFill="1" applyBorder="1" applyAlignment="1">
      <alignment horizontal="center" vertical="center"/>
    </xf>
    <xf numFmtId="177" fontId="46" fillId="23" borderId="12" xfId="0" applyNumberFormat="1" applyFont="1" applyFill="1" applyBorder="1" applyAlignment="1">
      <alignment vertical="center"/>
    </xf>
    <xf numFmtId="177" fontId="46" fillId="23" borderId="0" xfId="120" applyNumberFormat="1" applyFont="1" applyFill="1" applyBorder="1" applyAlignment="1">
      <alignment horizontal="center" vertical="center"/>
    </xf>
    <xf numFmtId="177" fontId="46" fillId="23" borderId="15" xfId="0" applyNumberFormat="1" applyFont="1" applyFill="1" applyBorder="1" applyAlignment="1">
      <alignment horizontal="center" vertical="center"/>
    </xf>
    <xf numFmtId="177" fontId="23" fillId="23" borderId="12" xfId="0" applyNumberFormat="1" applyFont="1" applyFill="1" applyBorder="1" applyAlignment="1">
      <alignment horizontal="left" vertical="center" wrapText="1"/>
    </xf>
    <xf numFmtId="177" fontId="41" fillId="23" borderId="15" xfId="0" applyNumberFormat="1" applyFont="1" applyFill="1" applyBorder="1" applyAlignment="1">
      <alignment vertical="center"/>
    </xf>
    <xf numFmtId="177" fontId="44" fillId="23" borderId="12" xfId="0" applyNumberFormat="1" applyFont="1" applyFill="1" applyBorder="1" applyAlignment="1">
      <alignment horizontal="left" vertical="center" wrapText="1"/>
    </xf>
    <xf numFmtId="177" fontId="45" fillId="23" borderId="15" xfId="0" quotePrefix="1" applyNumberFormat="1" applyFont="1" applyFill="1" applyBorder="1" applyAlignment="1">
      <alignment horizontal="center" vertical="center"/>
    </xf>
    <xf numFmtId="177" fontId="46" fillId="23" borderId="10" xfId="0" applyNumberFormat="1" applyFont="1" applyFill="1" applyBorder="1" applyAlignment="1">
      <alignment vertical="center"/>
    </xf>
    <xf numFmtId="177" fontId="46" fillId="23" borderId="13" xfId="0" applyNumberFormat="1" applyFont="1" applyFill="1" applyBorder="1" applyAlignment="1">
      <alignment horizontal="center" vertical="center"/>
    </xf>
    <xf numFmtId="177" fontId="46" fillId="23" borderId="13" xfId="120" applyNumberFormat="1" applyFont="1" applyFill="1" applyBorder="1" applyAlignment="1">
      <alignment horizontal="center" vertical="center"/>
    </xf>
    <xf numFmtId="177" fontId="45" fillId="23" borderId="13" xfId="0" applyNumberFormat="1" applyFont="1" applyFill="1" applyBorder="1" applyAlignment="1">
      <alignment horizontal="center" vertical="center"/>
    </xf>
    <xf numFmtId="177" fontId="46" fillId="23" borderId="11" xfId="0" applyNumberFormat="1" applyFont="1" applyFill="1" applyBorder="1" applyAlignment="1">
      <alignment horizontal="center" vertical="center"/>
    </xf>
    <xf numFmtId="0" fontId="0" fillId="0" borderId="12" xfId="0" applyBorder="1"/>
    <xf numFmtId="177" fontId="46" fillId="23" borderId="16" xfId="0" applyNumberFormat="1" applyFont="1" applyFill="1" applyBorder="1" applyAlignment="1">
      <alignment vertical="center"/>
    </xf>
    <xf numFmtId="177" fontId="46" fillId="23" borderId="16" xfId="0" applyNumberFormat="1" applyFont="1" applyFill="1" applyBorder="1" applyAlignment="1">
      <alignment horizontal="center" vertical="center"/>
    </xf>
    <xf numFmtId="177" fontId="46" fillId="23" borderId="16" xfId="122" applyNumberFormat="1" applyFont="1" applyFill="1" applyBorder="1" applyAlignment="1">
      <alignment horizontal="center" vertical="center"/>
    </xf>
    <xf numFmtId="177" fontId="46" fillId="23" borderId="16" xfId="120" applyNumberFormat="1" applyFont="1" applyFill="1" applyBorder="1" applyAlignment="1">
      <alignment horizontal="center" vertical="center"/>
    </xf>
    <xf numFmtId="44" fontId="35" fillId="22" borderId="18" xfId="1" applyFont="1" applyFill="1" applyBorder="1" applyAlignment="1">
      <alignment horizontal="center" vertical="center" wrapText="1"/>
    </xf>
    <xf numFmtId="43" fontId="31" fillId="0" borderId="18" xfId="116" applyFont="1" applyBorder="1" applyAlignment="1">
      <alignment vertical="center"/>
    </xf>
    <xf numFmtId="43" fontId="35" fillId="22" borderId="18" xfId="116" applyFont="1" applyFill="1" applyBorder="1" applyAlignment="1">
      <alignment horizontal="center" vertical="center" wrapText="1"/>
    </xf>
    <xf numFmtId="0" fontId="29" fillId="0" borderId="20" xfId="0" applyFont="1" applyBorder="1" applyAlignment="1">
      <alignment vertical="center"/>
    </xf>
    <xf numFmtId="0" fontId="30" fillId="0" borderId="19" xfId="0" applyFont="1" applyBorder="1" applyAlignment="1">
      <alignment vertical="center"/>
    </xf>
    <xf numFmtId="0" fontId="40" fillId="21" borderId="18" xfId="0" applyNumberFormat="1" applyFont="1" applyFill="1" applyBorder="1" applyAlignment="1">
      <alignment horizontal="center" vertical="center" wrapText="1"/>
    </xf>
    <xf numFmtId="0" fontId="35" fillId="22" borderId="18" xfId="0" applyFont="1" applyFill="1" applyBorder="1" applyAlignment="1">
      <alignment horizontal="center" vertical="center" wrapText="1"/>
    </xf>
    <xf numFmtId="0" fontId="35" fillId="22" borderId="18" xfId="0" applyFont="1" applyFill="1" applyBorder="1" applyAlignment="1">
      <alignment horizontal="left" vertical="center" wrapText="1"/>
    </xf>
    <xf numFmtId="177" fontId="44" fillId="23" borderId="0" xfId="0" applyNumberFormat="1" applyFont="1" applyFill="1" applyBorder="1" applyAlignment="1">
      <alignment horizontal="center" vertical="center" wrapText="1"/>
    </xf>
    <xf numFmtId="43" fontId="31" fillId="0" borderId="18" xfId="116" applyFont="1" applyFill="1" applyBorder="1" applyAlignment="1">
      <alignment horizontal="center" vertical="center" wrapText="1"/>
    </xf>
    <xf numFmtId="177" fontId="46" fillId="23" borderId="19" xfId="0" applyNumberFormat="1" applyFont="1" applyFill="1" applyBorder="1" applyAlignment="1">
      <alignment horizontal="center" vertical="center"/>
    </xf>
    <xf numFmtId="177" fontId="44" fillId="23" borderId="18" xfId="0" applyNumberFormat="1" applyFont="1" applyFill="1" applyBorder="1" applyAlignment="1">
      <alignment horizontal="center" vertical="center" wrapText="1"/>
    </xf>
    <xf numFmtId="177" fontId="44" fillId="23" borderId="18" xfId="121" applyNumberFormat="1" applyFont="1" applyFill="1" applyBorder="1" applyAlignment="1">
      <alignment horizontal="center" vertical="center" wrapText="1"/>
    </xf>
    <xf numFmtId="177" fontId="23" fillId="23" borderId="18" xfId="0" applyNumberFormat="1" applyFont="1" applyFill="1" applyBorder="1" applyAlignment="1">
      <alignment horizontal="center" vertical="center" wrapText="1"/>
    </xf>
    <xf numFmtId="4" fontId="46" fillId="23" borderId="18" xfId="121" applyNumberFormat="1" applyFont="1" applyFill="1" applyBorder="1" applyAlignment="1">
      <alignment horizontal="center" vertical="center" wrapText="1"/>
    </xf>
    <xf numFmtId="4" fontId="23" fillId="23" borderId="18" xfId="0" applyNumberFormat="1" applyFont="1" applyFill="1" applyBorder="1" applyAlignment="1">
      <alignment horizontal="center" vertical="center" wrapText="1"/>
    </xf>
    <xf numFmtId="4" fontId="23" fillId="23" borderId="18" xfId="121" applyNumberFormat="1" applyFont="1" applyFill="1" applyBorder="1" applyAlignment="1">
      <alignment horizontal="center" vertical="center" wrapText="1"/>
    </xf>
    <xf numFmtId="177" fontId="44" fillId="23" borderId="24" xfId="0" applyNumberFormat="1" applyFont="1" applyFill="1" applyBorder="1" applyAlignment="1">
      <alignment horizontal="center" vertical="center" wrapText="1"/>
    </xf>
    <xf numFmtId="177" fontId="44" fillId="23" borderId="17" xfId="0" applyNumberFormat="1" applyFont="1" applyFill="1" applyBorder="1" applyAlignment="1">
      <alignment horizontal="center" vertical="center" wrapText="1"/>
    </xf>
    <xf numFmtId="177" fontId="44" fillId="23" borderId="18" xfId="0" applyNumberFormat="1" applyFont="1" applyFill="1" applyBorder="1" applyAlignment="1">
      <alignment horizontal="left" vertical="center" wrapText="1"/>
    </xf>
    <xf numFmtId="4" fontId="44" fillId="23" borderId="18" xfId="0" applyNumberFormat="1" applyFont="1" applyFill="1" applyBorder="1" applyAlignment="1">
      <alignment horizontal="center" vertical="center" wrapText="1"/>
    </xf>
    <xf numFmtId="0" fontId="0" fillId="0" borderId="0" xfId="0" applyBorder="1"/>
    <xf numFmtId="177" fontId="45" fillId="23" borderId="20" xfId="0" applyNumberFormat="1" applyFont="1" applyFill="1" applyBorder="1" applyAlignment="1">
      <alignment vertical="center"/>
    </xf>
    <xf numFmtId="0" fontId="0" fillId="0" borderId="18" xfId="0" applyBorder="1" applyAlignment="1">
      <alignment horizontal="center" vertical="center"/>
    </xf>
    <xf numFmtId="43" fontId="0" fillId="0" borderId="18" xfId="116" applyFont="1" applyBorder="1" applyAlignment="1">
      <alignment horizontal="center" vertical="center"/>
    </xf>
    <xf numFmtId="2" fontId="31" fillId="22" borderId="18" xfId="0" applyNumberFormat="1" applyFont="1" applyFill="1" applyBorder="1" applyAlignment="1">
      <alignment horizontal="center" vertical="center" wrapText="1"/>
    </xf>
    <xf numFmtId="43" fontId="0" fillId="0" borderId="18" xfId="0" applyNumberFormat="1" applyBorder="1"/>
    <xf numFmtId="177" fontId="46" fillId="23" borderId="14" xfId="0" applyNumberFormat="1" applyFont="1" applyFill="1" applyBorder="1" applyAlignment="1">
      <alignment horizontal="center" vertical="center"/>
    </xf>
    <xf numFmtId="43" fontId="41" fillId="23" borderId="0" xfId="116" applyFont="1" applyFill="1" applyBorder="1" applyAlignment="1">
      <alignment vertical="center"/>
    </xf>
    <xf numFmtId="177" fontId="41" fillId="23" borderId="18" xfId="0" applyNumberFormat="1" applyFont="1" applyFill="1" applyBorder="1" applyAlignment="1">
      <alignment horizontal="center" vertical="center"/>
    </xf>
    <xf numFmtId="0" fontId="0" fillId="0" borderId="0" xfId="0" applyBorder="1" applyAlignment="1">
      <alignment horizontal="center" vertical="center"/>
    </xf>
    <xf numFmtId="0" fontId="52" fillId="0" borderId="0" xfId="0" applyFont="1" applyBorder="1" applyAlignment="1">
      <alignment horizontal="center" vertical="center"/>
    </xf>
    <xf numFmtId="10" fontId="30" fillId="0" borderId="0" xfId="117" applyNumberFormat="1" applyFont="1" applyAlignment="1">
      <alignment vertical="center"/>
    </xf>
    <xf numFmtId="0" fontId="0" fillId="0" borderId="18" xfId="0" applyBorder="1" applyAlignment="1">
      <alignment horizontal="center" vertical="center" wrapText="1"/>
    </xf>
    <xf numFmtId="0" fontId="0" fillId="0" borderId="18" xfId="0" applyBorder="1" applyAlignment="1">
      <alignment horizontal="center" wrapText="1"/>
    </xf>
    <xf numFmtId="177" fontId="45" fillId="23" borderId="0" xfId="0" quotePrefix="1" applyNumberFormat="1" applyFont="1" applyFill="1" applyAlignment="1">
      <alignment horizontal="center" vertical="center"/>
    </xf>
    <xf numFmtId="43" fontId="33" fillId="21" borderId="18" xfId="116" applyFont="1" applyFill="1" applyBorder="1" applyAlignment="1">
      <alignment horizontal="center" vertical="center" wrapText="1"/>
    </xf>
    <xf numFmtId="177" fontId="46" fillId="23" borderId="12" xfId="0" applyNumberFormat="1" applyFont="1" applyFill="1" applyBorder="1" applyAlignment="1">
      <alignment horizontal="left" vertical="center" wrapText="1"/>
    </xf>
    <xf numFmtId="0" fontId="0" fillId="0" borderId="18" xfId="0" applyBorder="1" applyAlignment="1">
      <alignment horizontal="center"/>
    </xf>
    <xf numFmtId="177" fontId="46" fillId="23" borderId="13" xfId="0" applyNumberFormat="1" applyFont="1" applyFill="1" applyBorder="1" applyAlignment="1">
      <alignment horizontal="center" vertical="center"/>
    </xf>
    <xf numFmtId="4" fontId="43" fillId="24" borderId="20" xfId="118" applyNumberFormat="1" applyFont="1" applyFill="1" applyBorder="1" applyAlignment="1" applyProtection="1">
      <alignment horizontal="center" vertical="center"/>
      <protection locked="0"/>
    </xf>
    <xf numFmtId="4" fontId="43" fillId="24" borderId="16" xfId="118" applyNumberFormat="1" applyFont="1" applyFill="1" applyBorder="1" applyAlignment="1" applyProtection="1">
      <alignment horizontal="center" vertical="center"/>
      <protection locked="0"/>
    </xf>
    <xf numFmtId="4" fontId="43" fillId="24" borderId="19" xfId="118" applyNumberFormat="1" applyFont="1" applyFill="1" applyBorder="1" applyAlignment="1" applyProtection="1">
      <alignment horizontal="center" vertical="center"/>
      <protection locked="0"/>
    </xf>
    <xf numFmtId="177" fontId="41" fillId="23" borderId="0" xfId="0" applyNumberFormat="1" applyFont="1" applyFill="1" applyAlignment="1">
      <alignment vertical="center"/>
    </xf>
    <xf numFmtId="177" fontId="41" fillId="23" borderId="0" xfId="0" applyNumberFormat="1" applyFont="1" applyFill="1" applyAlignment="1">
      <alignment horizontal="center" vertical="center"/>
    </xf>
    <xf numFmtId="3" fontId="46" fillId="21" borderId="24" xfId="0" quotePrefix="1" applyNumberFormat="1" applyFont="1" applyFill="1" applyBorder="1" applyAlignment="1">
      <alignment horizontal="left" vertical="center"/>
    </xf>
    <xf numFmtId="3" fontId="23" fillId="21" borderId="24" xfId="0" quotePrefix="1" applyNumberFormat="1" applyFont="1" applyFill="1" applyBorder="1" applyAlignment="1">
      <alignment horizontal="left" vertical="center"/>
    </xf>
    <xf numFmtId="177" fontId="46" fillId="21" borderId="24" xfId="0" quotePrefix="1" applyNumberFormat="1" applyFont="1" applyFill="1" applyBorder="1" applyAlignment="1">
      <alignment horizontal="left" vertical="center"/>
    </xf>
    <xf numFmtId="177" fontId="46" fillId="21" borderId="17" xfId="0" applyNumberFormat="1" applyFont="1" applyFill="1" applyBorder="1" applyAlignment="1">
      <alignment horizontal="center" vertical="center"/>
    </xf>
    <xf numFmtId="177" fontId="46" fillId="23" borderId="0" xfId="0" applyNumberFormat="1" applyFont="1" applyFill="1" applyAlignment="1">
      <alignment horizontal="center" vertical="center"/>
    </xf>
    <xf numFmtId="4" fontId="45" fillId="23" borderId="18" xfId="121" applyNumberFormat="1" applyFont="1" applyFill="1" applyBorder="1" applyAlignment="1">
      <alignment horizontal="center" vertical="center"/>
    </xf>
    <xf numFmtId="177" fontId="44" fillId="23" borderId="0" xfId="0" applyNumberFormat="1" applyFont="1" applyFill="1" applyAlignment="1">
      <alignment horizontal="center" vertical="center" wrapText="1"/>
    </xf>
    <xf numFmtId="177" fontId="45" fillId="23" borderId="0" xfId="0" applyNumberFormat="1" applyFont="1" applyFill="1" applyAlignment="1">
      <alignment horizontal="center" vertical="center"/>
    </xf>
    <xf numFmtId="4" fontId="49" fillId="21" borderId="23" xfId="0" applyNumberFormat="1" applyFont="1" applyFill="1" applyBorder="1" applyAlignment="1">
      <alignment horizontal="center" vertical="center"/>
    </xf>
    <xf numFmtId="177" fontId="53" fillId="23" borderId="18" xfId="0" applyNumberFormat="1" applyFont="1" applyFill="1" applyBorder="1" applyAlignment="1">
      <alignment horizontal="center" vertical="center" wrapText="1"/>
    </xf>
    <xf numFmtId="177" fontId="44" fillId="23" borderId="0" xfId="0" applyNumberFormat="1" applyFont="1" applyFill="1" applyAlignment="1">
      <alignment vertical="center" wrapText="1"/>
    </xf>
    <xf numFmtId="49" fontId="23" fillId="23" borderId="18" xfId="0" applyNumberFormat="1" applyFont="1" applyFill="1" applyBorder="1" applyAlignment="1">
      <alignment horizontal="center" vertical="center" wrapText="1"/>
    </xf>
    <xf numFmtId="177" fontId="50" fillId="23" borderId="0" xfId="0" applyNumberFormat="1" applyFont="1" applyFill="1" applyAlignment="1">
      <alignment vertical="center"/>
    </xf>
    <xf numFmtId="49" fontId="41" fillId="23" borderId="0" xfId="0" applyNumberFormat="1" applyFont="1" applyFill="1" applyAlignment="1">
      <alignment vertical="center"/>
    </xf>
    <xf numFmtId="4" fontId="41" fillId="23" borderId="18" xfId="0" applyNumberFormat="1" applyFont="1" applyFill="1" applyBorder="1" applyAlignment="1">
      <alignment horizontal="center" vertical="center"/>
    </xf>
    <xf numFmtId="177" fontId="5" fillId="23" borderId="12" xfId="0" applyNumberFormat="1" applyFont="1" applyFill="1" applyBorder="1" applyAlignment="1">
      <alignment vertical="center"/>
    </xf>
    <xf numFmtId="177" fontId="55" fillId="23" borderId="12" xfId="0" applyNumberFormat="1" applyFont="1" applyFill="1" applyBorder="1" applyAlignment="1">
      <alignment vertical="center"/>
    </xf>
    <xf numFmtId="49" fontId="41" fillId="23" borderId="15" xfId="0" applyNumberFormat="1" applyFont="1" applyFill="1" applyBorder="1" applyAlignment="1">
      <alignment vertical="center"/>
    </xf>
    <xf numFmtId="0" fontId="29" fillId="0" borderId="16" xfId="0" applyFont="1" applyBorder="1" applyAlignment="1">
      <alignment horizontal="left" vertical="center"/>
    </xf>
    <xf numFmtId="0" fontId="29" fillId="0" borderId="16" xfId="0" applyFont="1" applyBorder="1" applyAlignment="1">
      <alignment horizontal="center" vertical="center"/>
    </xf>
    <xf numFmtId="2" fontId="29" fillId="0" borderId="16" xfId="0" applyNumberFormat="1" applyFont="1" applyBorder="1" applyAlignment="1">
      <alignment horizontal="center" vertical="center"/>
    </xf>
    <xf numFmtId="44" fontId="29" fillId="0" borderId="16" xfId="1" applyFont="1" applyBorder="1" applyAlignment="1">
      <alignment horizontal="center" vertical="center"/>
    </xf>
    <xf numFmtId="0" fontId="29" fillId="0" borderId="16" xfId="0" quotePrefix="1" applyFont="1" applyBorder="1" applyAlignment="1">
      <alignment horizontal="left" vertical="center"/>
    </xf>
    <xf numFmtId="10" fontId="29" fillId="0" borderId="16" xfId="1" applyNumberFormat="1" applyFont="1" applyBorder="1" applyAlignment="1">
      <alignment horizontal="center" vertical="center"/>
    </xf>
    <xf numFmtId="43" fontId="30" fillId="0" borderId="16" xfId="116" applyFont="1" applyBorder="1" applyAlignment="1">
      <alignment vertical="center"/>
    </xf>
    <xf numFmtId="0" fontId="30" fillId="0" borderId="16" xfId="0" applyFont="1" applyBorder="1" applyAlignment="1">
      <alignment vertical="center"/>
    </xf>
    <xf numFmtId="177" fontId="45" fillId="23" borderId="0" xfId="0" quotePrefix="1" applyNumberFormat="1" applyFont="1" applyFill="1" applyAlignment="1">
      <alignment horizontal="center" vertical="center"/>
    </xf>
    <xf numFmtId="0" fontId="0" fillId="0" borderId="18" xfId="0" applyBorder="1" applyAlignment="1">
      <alignment horizontal="center"/>
    </xf>
    <xf numFmtId="0" fontId="0" fillId="26" borderId="18" xfId="0" applyFill="1" applyBorder="1" applyAlignment="1">
      <alignment horizontal="center"/>
    </xf>
    <xf numFmtId="0" fontId="33" fillId="21" borderId="18" xfId="0" applyNumberFormat="1" applyFont="1" applyFill="1" applyBorder="1" applyAlignment="1">
      <alignment horizontal="center" vertical="center" wrapText="1"/>
    </xf>
    <xf numFmtId="44" fontId="33" fillId="21" borderId="18" xfId="1" applyFont="1" applyFill="1" applyBorder="1" applyAlignment="1">
      <alignment horizontal="right" vertical="center" wrapText="1"/>
    </xf>
    <xf numFmtId="10" fontId="31" fillId="21" borderId="18" xfId="0" applyNumberFormat="1" applyFont="1" applyFill="1" applyBorder="1" applyAlignment="1">
      <alignment horizontal="center" vertical="center"/>
    </xf>
    <xf numFmtId="43" fontId="31" fillId="21" borderId="18" xfId="116" applyFont="1" applyFill="1" applyBorder="1" applyAlignment="1">
      <alignment vertical="center"/>
    </xf>
    <xf numFmtId="0" fontId="33" fillId="21" borderId="18" xfId="0" applyFont="1" applyFill="1" applyBorder="1" applyAlignment="1">
      <alignment horizontal="center" vertical="center" wrapText="1"/>
    </xf>
    <xf numFmtId="0" fontId="33" fillId="21" borderId="18" xfId="0" applyFont="1" applyFill="1" applyBorder="1" applyAlignment="1">
      <alignment horizontal="left" vertical="center" wrapText="1"/>
    </xf>
    <xf numFmtId="2" fontId="33" fillId="21" borderId="18" xfId="0" applyNumberFormat="1" applyFont="1" applyFill="1" applyBorder="1" applyAlignment="1">
      <alignment horizontal="center" vertical="center" wrapText="1"/>
    </xf>
    <xf numFmtId="44" fontId="33" fillId="21" borderId="18" xfId="1" applyFont="1" applyFill="1" applyBorder="1" applyAlignment="1">
      <alignment horizontal="center" vertical="center" wrapText="1"/>
    </xf>
    <xf numFmtId="10" fontId="32" fillId="21" borderId="18" xfId="1" applyNumberFormat="1" applyFont="1" applyFill="1" applyBorder="1" applyAlignment="1">
      <alignment horizontal="center" vertical="center" wrapText="1"/>
    </xf>
    <xf numFmtId="43" fontId="32" fillId="21" borderId="18" xfId="116" applyFont="1" applyFill="1" applyBorder="1" applyAlignment="1">
      <alignment vertical="center"/>
    </xf>
    <xf numFmtId="177" fontId="46" fillId="23" borderId="12" xfId="0" applyNumberFormat="1" applyFont="1" applyFill="1" applyBorder="1" applyAlignment="1">
      <alignment horizontal="left" vertical="center" wrapText="1"/>
    </xf>
    <xf numFmtId="44" fontId="30" fillId="0" borderId="0" xfId="0" applyNumberFormat="1" applyFont="1" applyAlignment="1">
      <alignment vertical="center"/>
    </xf>
    <xf numFmtId="177" fontId="53" fillId="23" borderId="0" xfId="0" applyNumberFormat="1" applyFont="1" applyFill="1" applyBorder="1" applyAlignment="1">
      <alignment horizontal="left" vertical="center" wrapText="1"/>
    </xf>
    <xf numFmtId="177" fontId="55" fillId="23" borderId="0" xfId="0" applyNumberFormat="1" applyFont="1" applyFill="1" applyBorder="1" applyAlignment="1">
      <alignment horizontal="center" vertical="center"/>
    </xf>
    <xf numFmtId="0" fontId="54" fillId="0" borderId="0" xfId="0" applyFont="1" applyBorder="1"/>
    <xf numFmtId="17" fontId="54" fillId="0" borderId="0" xfId="0" applyNumberFormat="1" applyFont="1" applyBorder="1"/>
    <xf numFmtId="0" fontId="0" fillId="0" borderId="0" xfId="0" applyFill="1" applyBorder="1" applyAlignment="1">
      <alignment horizontal="center" vertical="center"/>
    </xf>
    <xf numFmtId="177" fontId="45" fillId="23" borderId="0" xfId="0" quotePrefix="1" applyNumberFormat="1" applyFont="1" applyFill="1" applyBorder="1" applyAlignment="1">
      <alignment horizontal="center" vertical="center"/>
    </xf>
    <xf numFmtId="0" fontId="0" fillId="0" borderId="0" xfId="0" applyBorder="1" applyAlignment="1">
      <alignment horizontal="left" vertical="center"/>
    </xf>
    <xf numFmtId="0" fontId="31" fillId="0" borderId="0" xfId="0" applyFont="1" applyAlignment="1">
      <alignment vertical="center"/>
    </xf>
    <xf numFmtId="0" fontId="29" fillId="0" borderId="0" xfId="0" applyFont="1" applyAlignment="1">
      <alignment horizontal="center" vertical="center"/>
    </xf>
    <xf numFmtId="43" fontId="31" fillId="0" borderId="30" xfId="116" applyFont="1" applyFill="1" applyBorder="1" applyAlignment="1">
      <alignment vertical="center"/>
    </xf>
    <xf numFmtId="43" fontId="30" fillId="2" borderId="30" xfId="116" applyFont="1" applyFill="1" applyBorder="1" applyAlignment="1">
      <alignment vertical="center"/>
    </xf>
    <xf numFmtId="43" fontId="30" fillId="2" borderId="31" xfId="116" applyFont="1" applyFill="1" applyBorder="1" applyAlignment="1">
      <alignment vertical="center"/>
    </xf>
    <xf numFmtId="0" fontId="33" fillId="21" borderId="27" xfId="0" applyNumberFormat="1" applyFont="1" applyFill="1" applyBorder="1" applyAlignment="1">
      <alignment horizontal="center" vertical="center" wrapText="1"/>
    </xf>
    <xf numFmtId="176" fontId="32" fillId="2" borderId="27" xfId="117" applyNumberFormat="1" applyFont="1" applyFill="1" applyBorder="1" applyAlignment="1">
      <alignment vertical="center"/>
    </xf>
    <xf numFmtId="176" fontId="31" fillId="2" borderId="27" xfId="117" applyNumberFormat="1" applyFont="1" applyFill="1" applyBorder="1" applyAlignment="1">
      <alignment vertical="center"/>
    </xf>
    <xf numFmtId="176" fontId="32" fillId="21" borderId="27" xfId="117" applyNumberFormat="1" applyFont="1" applyFill="1" applyBorder="1" applyAlignment="1">
      <alignment vertical="center"/>
    </xf>
    <xf numFmtId="0" fontId="33" fillId="21" borderId="20" xfId="0" applyNumberFormat="1" applyFont="1" applyFill="1" applyBorder="1" applyAlignment="1">
      <alignment horizontal="center" vertical="center" wrapText="1"/>
    </xf>
    <xf numFmtId="0" fontId="33" fillId="21" borderId="19"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8" fillId="21" borderId="25" xfId="0" applyNumberFormat="1" applyFont="1" applyFill="1" applyBorder="1" applyAlignment="1">
      <alignment horizontal="center" vertical="center" wrapText="1"/>
    </xf>
    <xf numFmtId="0" fontId="38" fillId="21" borderId="22" xfId="0" applyNumberFormat="1" applyFont="1" applyFill="1" applyBorder="1" applyAlignment="1">
      <alignment horizontal="center" vertical="center" wrapText="1"/>
    </xf>
    <xf numFmtId="0" fontId="38" fillId="21" borderId="21"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3" fillId="21" borderId="22" xfId="0" applyNumberFormat="1" applyFont="1" applyFill="1" applyBorder="1" applyAlignment="1">
      <alignment horizontal="center" vertical="center" wrapText="1"/>
    </xf>
    <xf numFmtId="0" fontId="33" fillId="21" borderId="21" xfId="0" applyNumberFormat="1" applyFont="1" applyFill="1" applyBorder="1" applyAlignment="1">
      <alignment horizontal="center" vertical="center" wrapText="1"/>
    </xf>
    <xf numFmtId="0" fontId="30" fillId="25" borderId="28" xfId="0" applyFont="1" applyFill="1" applyBorder="1" applyAlignment="1">
      <alignment horizontal="center" vertical="center" wrapText="1"/>
    </xf>
    <xf numFmtId="0" fontId="30" fillId="25" borderId="29" xfId="0" applyFont="1" applyFill="1" applyBorder="1" applyAlignment="1">
      <alignment horizontal="center" vertical="center" wrapText="1"/>
    </xf>
    <xf numFmtId="0" fontId="33" fillId="21" borderId="18" xfId="0" applyNumberFormat="1" applyFont="1" applyFill="1" applyBorder="1" applyAlignment="1">
      <alignment horizontal="center" vertical="center" wrapText="1"/>
    </xf>
    <xf numFmtId="0" fontId="30" fillId="0" borderId="26" xfId="0" applyFont="1" applyBorder="1" applyAlignment="1">
      <alignment horizontal="center" wrapText="1"/>
    </xf>
    <xf numFmtId="0" fontId="30" fillId="0" borderId="23" xfId="0" applyFont="1" applyBorder="1" applyAlignment="1">
      <alignment horizontal="center" wrapText="1"/>
    </xf>
    <xf numFmtId="0" fontId="32" fillId="0" borderId="16" xfId="0" applyFont="1" applyBorder="1" applyAlignment="1">
      <alignment horizontal="center" vertical="center"/>
    </xf>
    <xf numFmtId="0" fontId="32" fillId="0" borderId="19" xfId="0" applyFont="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8" fillId="21" borderId="22" xfId="0" quotePrefix="1" applyNumberFormat="1" applyFont="1" applyFill="1" applyBorder="1" applyAlignment="1">
      <alignment horizontal="center" vertical="center" wrapText="1"/>
    </xf>
    <xf numFmtId="0" fontId="32" fillId="21" borderId="18" xfId="0" applyFont="1" applyFill="1" applyBorder="1" applyAlignment="1">
      <alignment horizontal="center" vertical="center"/>
    </xf>
    <xf numFmtId="0" fontId="30" fillId="0" borderId="24" xfId="0" applyFont="1" applyBorder="1" applyAlignment="1">
      <alignment horizontal="center" wrapText="1"/>
    </xf>
    <xf numFmtId="44" fontId="30" fillId="0" borderId="16" xfId="0" applyNumberFormat="1" applyFont="1" applyBorder="1" applyAlignment="1">
      <alignment vertical="center"/>
    </xf>
    <xf numFmtId="0" fontId="30" fillId="0" borderId="16" xfId="0" applyFont="1" applyBorder="1" applyAlignment="1">
      <alignment vertical="center"/>
    </xf>
    <xf numFmtId="44"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177" fontId="56" fillId="23" borderId="12" xfId="0" applyNumberFormat="1" applyFont="1" applyFill="1" applyBorder="1" applyAlignment="1">
      <alignment horizontal="left" vertical="center" wrapText="1"/>
    </xf>
    <xf numFmtId="177" fontId="56" fillId="23" borderId="0" xfId="0" applyNumberFormat="1" applyFont="1" applyFill="1" applyAlignment="1">
      <alignment horizontal="left" vertical="center" wrapText="1"/>
    </xf>
    <xf numFmtId="177" fontId="56" fillId="23" borderId="15" xfId="0" applyNumberFormat="1" applyFont="1" applyFill="1" applyBorder="1" applyAlignment="1">
      <alignment horizontal="left" vertical="center" wrapText="1"/>
    </xf>
    <xf numFmtId="0" fontId="0" fillId="0" borderId="24" xfId="0" applyBorder="1" applyAlignment="1">
      <alignment horizontal="center"/>
    </xf>
    <xf numFmtId="0" fontId="0" fillId="0" borderId="23" xfId="0" applyBorder="1" applyAlignment="1">
      <alignment horizontal="center"/>
    </xf>
    <xf numFmtId="177" fontId="46" fillId="21" borderId="17" xfId="0" quotePrefix="1"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wrapText="1"/>
    </xf>
    <xf numFmtId="179" fontId="48" fillId="24" borderId="12" xfId="66" applyNumberFormat="1" applyFont="1" applyFill="1" applyBorder="1" applyAlignment="1">
      <alignment horizontal="center" vertical="center"/>
    </xf>
    <xf numFmtId="179" fontId="48" fillId="24" borderId="0" xfId="66" applyNumberFormat="1" applyFont="1" applyFill="1" applyAlignment="1">
      <alignment horizontal="center" vertical="center"/>
    </xf>
    <xf numFmtId="179" fontId="48" fillId="24" borderId="15" xfId="66" applyNumberFormat="1" applyFont="1" applyFill="1" applyBorder="1" applyAlignment="1">
      <alignment horizontal="center" vertical="center"/>
    </xf>
    <xf numFmtId="4" fontId="2" fillId="24" borderId="12" xfId="118" applyNumberFormat="1" applyFont="1" applyFill="1" applyBorder="1" applyAlignment="1" applyProtection="1">
      <alignment horizontal="center" vertical="center"/>
      <protection locked="0"/>
    </xf>
    <xf numFmtId="4" fontId="2" fillId="24" borderId="0" xfId="118" applyNumberFormat="1" applyFont="1" applyFill="1" applyAlignment="1" applyProtection="1">
      <alignment horizontal="center" vertical="center"/>
      <protection locked="0"/>
    </xf>
    <xf numFmtId="4" fontId="2" fillId="24" borderId="15" xfId="118" applyNumberFormat="1" applyFont="1" applyFill="1" applyBorder="1" applyAlignment="1" applyProtection="1">
      <alignment horizontal="center" vertical="center"/>
      <protection locked="0"/>
    </xf>
    <xf numFmtId="177" fontId="47" fillId="23" borderId="12" xfId="0" applyNumberFormat="1" applyFont="1" applyFill="1" applyBorder="1" applyAlignment="1">
      <alignment horizontal="center" vertical="center"/>
    </xf>
    <xf numFmtId="177" fontId="47" fillId="23" borderId="0" xfId="0" applyNumberFormat="1" applyFont="1" applyFill="1" applyAlignment="1">
      <alignment horizontal="center" vertical="center"/>
    </xf>
    <xf numFmtId="177" fontId="47" fillId="23" borderId="15" xfId="0" applyNumberFormat="1" applyFont="1" applyFill="1" applyBorder="1" applyAlignment="1">
      <alignment horizontal="center" vertical="center"/>
    </xf>
    <xf numFmtId="177" fontId="56" fillId="21" borderId="17" xfId="0" applyNumberFormat="1" applyFont="1" applyFill="1" applyBorder="1" applyAlignment="1">
      <alignment horizontal="left" vertical="center"/>
    </xf>
    <xf numFmtId="177" fontId="56" fillId="21" borderId="23" xfId="0" applyNumberFormat="1" applyFont="1" applyFill="1" applyBorder="1" applyAlignment="1">
      <alignment horizontal="left" vertical="center"/>
    </xf>
    <xf numFmtId="0" fontId="35" fillId="21" borderId="24" xfId="0" applyFont="1" applyFill="1" applyBorder="1" applyAlignment="1">
      <alignment horizontal="left" vertical="center" wrapText="1"/>
    </xf>
    <xf numFmtId="0" fontId="35" fillId="21" borderId="17" xfId="0" applyFont="1" applyFill="1" applyBorder="1" applyAlignment="1">
      <alignment horizontal="left" vertical="center" wrapText="1"/>
    </xf>
    <xf numFmtId="0" fontId="35" fillId="21" borderId="23" xfId="0" applyFont="1" applyFill="1" applyBorder="1" applyAlignment="1">
      <alignment horizontal="left" vertical="center" wrapText="1"/>
    </xf>
    <xf numFmtId="177" fontId="46" fillId="23" borderId="0" xfId="0" applyNumberFormat="1" applyFont="1" applyFill="1" applyAlignment="1">
      <alignment horizontal="center" vertical="center"/>
    </xf>
    <xf numFmtId="177" fontId="46" fillId="23" borderId="13" xfId="0" applyNumberFormat="1" applyFont="1" applyFill="1" applyBorder="1" applyAlignment="1">
      <alignment horizontal="center" vertical="center"/>
    </xf>
    <xf numFmtId="177" fontId="41" fillId="23" borderId="0" xfId="0" applyNumberFormat="1" applyFont="1" applyFill="1" applyAlignment="1">
      <alignment horizontal="left" vertical="center" wrapText="1"/>
    </xf>
    <xf numFmtId="177" fontId="41" fillId="23" borderId="15" xfId="0" applyNumberFormat="1" applyFont="1" applyFill="1" applyBorder="1" applyAlignment="1">
      <alignment horizontal="left" vertical="center" wrapText="1"/>
    </xf>
    <xf numFmtId="0" fontId="0" fillId="0" borderId="0" xfId="0" applyBorder="1" applyAlignment="1">
      <alignment horizontal="left" vertical="center"/>
    </xf>
    <xf numFmtId="177" fontId="46" fillId="23" borderId="12" xfId="0" applyNumberFormat="1" applyFont="1" applyFill="1" applyBorder="1" applyAlignment="1">
      <alignment horizontal="left" vertical="center" wrapText="1"/>
    </xf>
    <xf numFmtId="177" fontId="46" fillId="23" borderId="0" xfId="0" applyNumberFormat="1" applyFont="1" applyFill="1" applyAlignment="1">
      <alignment horizontal="left" vertical="center" wrapText="1"/>
    </xf>
    <xf numFmtId="177" fontId="46" fillId="23" borderId="15" xfId="0" applyNumberFormat="1" applyFont="1" applyFill="1" applyBorder="1" applyAlignment="1">
      <alignment horizontal="left" vertical="center" wrapText="1"/>
    </xf>
    <xf numFmtId="177" fontId="46" fillId="21" borderId="17" xfId="0" applyNumberFormat="1" applyFont="1" applyFill="1" applyBorder="1" applyAlignment="1">
      <alignment horizontal="left" vertical="center"/>
    </xf>
    <xf numFmtId="177" fontId="46" fillId="21" borderId="23" xfId="0" applyNumberFormat="1" applyFont="1" applyFill="1" applyBorder="1" applyAlignment="1">
      <alignment horizontal="left" vertical="center"/>
    </xf>
    <xf numFmtId="177" fontId="53" fillId="23" borderId="0" xfId="0" applyNumberFormat="1" applyFont="1" applyFill="1" applyBorder="1" applyAlignment="1">
      <alignment horizontal="left" vertical="center" wrapText="1"/>
    </xf>
    <xf numFmtId="0" fontId="0" fillId="0" borderId="0" xfId="0" applyBorder="1" applyAlignment="1">
      <alignment horizontal="center" vertical="center"/>
    </xf>
    <xf numFmtId="0" fontId="57" fillId="0" borderId="0" xfId="0" applyFont="1" applyBorder="1" applyAlignment="1">
      <alignment horizontal="center" vertical="center"/>
    </xf>
    <xf numFmtId="0" fontId="57" fillId="0" borderId="15" xfId="0" applyFont="1" applyBorder="1" applyAlignment="1">
      <alignment horizontal="center" vertical="center"/>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116417</xdr:colOff>
      <xdr:row>3</xdr:row>
      <xdr:rowOff>116417</xdr:rowOff>
    </xdr:from>
    <xdr:ext cx="184731" cy="264560"/>
    <xdr:sp macro="" textlink="">
      <xdr:nvSpPr>
        <xdr:cNvPr id="3" name="CaixaDeTexto 2"/>
        <xdr:cNvSpPr txBox="1"/>
      </xdr:nvSpPr>
      <xdr:spPr>
        <a:xfrm>
          <a:off x="4526492" y="5640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116417</xdr:colOff>
      <xdr:row>3</xdr:row>
      <xdr:rowOff>116417</xdr:rowOff>
    </xdr:from>
    <xdr:ext cx="184731" cy="264560"/>
    <xdr:sp macro="" textlink="">
      <xdr:nvSpPr>
        <xdr:cNvPr id="4" name="CaixaDeTexto 3"/>
        <xdr:cNvSpPr txBox="1"/>
      </xdr:nvSpPr>
      <xdr:spPr>
        <a:xfrm>
          <a:off x="4526492" y="5640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twoCellAnchor editAs="oneCell">
    <xdr:from>
      <xdr:col>0</xdr:col>
      <xdr:colOff>123826</xdr:colOff>
      <xdr:row>2</xdr:row>
      <xdr:rowOff>85725</xdr:rowOff>
    </xdr:from>
    <xdr:to>
      <xdr:col>1</xdr:col>
      <xdr:colOff>175914</xdr:colOff>
      <xdr:row>5</xdr:row>
      <xdr:rowOff>104775</xdr:rowOff>
    </xdr:to>
    <xdr:pic>
      <xdr:nvPicPr>
        <xdr:cNvPr id="6" name="Imagem 5">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23826" y="114300"/>
          <a:ext cx="556913"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558800</xdr:colOff>
      <xdr:row>45</xdr:row>
      <xdr:rowOff>71438</xdr:rowOff>
    </xdr:from>
    <xdr:to>
      <xdr:col>7</xdr:col>
      <xdr:colOff>93675</xdr:colOff>
      <xdr:row>47</xdr:row>
      <xdr:rowOff>165207</xdr:rowOff>
    </xdr:to>
    <xdr:pic>
      <xdr:nvPicPr>
        <xdr:cNvPr id="3" name="Imagem 2">
          <a:extLst>
            <a:ext uri="{FF2B5EF4-FFF2-40B4-BE49-F238E27FC236}">
              <a16:creationId xmlns:a16="http://schemas.microsoft.com/office/drawing/2014/main" xmlns="" id="{FF1A8B01-D9BA-495E-87A3-E750FEC6DB6B}"/>
            </a:ext>
          </a:extLst>
        </xdr:cNvPr>
        <xdr:cNvPicPr>
          <a:picLocks noChangeAspect="1"/>
        </xdr:cNvPicPr>
      </xdr:nvPicPr>
      <xdr:blipFill>
        <a:blip xmlns:r="http://schemas.openxmlformats.org/officeDocument/2006/relationships" r:embed="rId1"/>
        <a:stretch>
          <a:fillRect/>
        </a:stretch>
      </xdr:blipFill>
      <xdr:spPr>
        <a:xfrm>
          <a:off x="5749925" y="9434513"/>
          <a:ext cx="877900" cy="493819"/>
        </a:xfrm>
        <a:prstGeom prst="rect">
          <a:avLst/>
        </a:prstGeom>
      </xdr:spPr>
    </xdr:pic>
    <xdr:clientData/>
  </xdr:twoCellAnchor>
  <xdr:twoCellAnchor>
    <xdr:from>
      <xdr:col>1</xdr:col>
      <xdr:colOff>1724025</xdr:colOff>
      <xdr:row>24</xdr:row>
      <xdr:rowOff>152400</xdr:rowOff>
    </xdr:from>
    <xdr:to>
      <xdr:col>2</xdr:col>
      <xdr:colOff>133350</xdr:colOff>
      <xdr:row>25</xdr:row>
      <xdr:rowOff>114300</xdr:rowOff>
    </xdr:to>
    <xdr:sp macro="" textlink="">
      <xdr:nvSpPr>
        <xdr:cNvPr id="4" name="Retângulo 3">
          <a:extLst>
            <a:ext uri="{FF2B5EF4-FFF2-40B4-BE49-F238E27FC236}">
              <a16:creationId xmlns:a16="http://schemas.microsoft.com/office/drawing/2014/main" xmlns="" id="{F4C9F602-DD1B-81AD-186B-910AF222C1D1}"/>
            </a:ext>
          </a:extLst>
        </xdr:cNvPr>
        <xdr:cNvSpPr/>
      </xdr:nvSpPr>
      <xdr:spPr>
        <a:xfrm>
          <a:off x="2543175" y="5143500"/>
          <a:ext cx="352425" cy="1619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xdr:colOff>
      <xdr:row>47</xdr:row>
      <xdr:rowOff>47625</xdr:rowOff>
    </xdr:from>
    <xdr:to>
      <xdr:col>7</xdr:col>
      <xdr:colOff>344500</xdr:colOff>
      <xdr:row>49</xdr:row>
      <xdr:rowOff>150919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6191250" y="78390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user\OneDrive\Documentos\00%20Obras%20Pascoal%202021%202022\35%20-%20MVP%20-%20TCE\Medi&#231;&#245;es\BM12\Memorias%20de%20calculo%20&#193;REAS%20BM12%20re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ÁREAS"/>
    </sheetNames>
    <sheetDataSet>
      <sheetData sheetId="0">
        <row r="34">
          <cell r="K34">
            <v>17.62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Planilha1"/>
  <dimension ref="A1:AA18"/>
  <sheetViews>
    <sheetView showGridLines="0" tabSelected="1" view="pageBreakPreview" zoomScale="80" zoomScaleSheetLayoutView="80" workbookViewId="0">
      <selection activeCell="K31" sqref="K31"/>
    </sheetView>
  </sheetViews>
  <sheetFormatPr defaultRowHeight="16.5"/>
  <cols>
    <col min="1" max="1" width="8.5703125" style="2" customWidth="1"/>
    <col min="2" max="2" width="50.85546875" style="3" customWidth="1"/>
    <col min="3" max="3" width="7.7109375" style="1" bestFit="1" customWidth="1"/>
    <col min="4" max="4" width="16.140625" style="4" customWidth="1"/>
    <col min="5" max="5" width="16" style="5" customWidth="1"/>
    <col min="6" max="6" width="19.42578125" style="3" customWidth="1"/>
    <col min="7" max="7" width="12.140625" style="6" bestFit="1" customWidth="1"/>
    <col min="8" max="8" width="18.28515625" style="7" bestFit="1" customWidth="1"/>
    <col min="9" max="9" width="12.140625" style="7" bestFit="1" customWidth="1"/>
    <col min="10" max="10" width="19.7109375" style="7" bestFit="1" customWidth="1"/>
    <col min="11" max="11" width="11.140625" style="7" bestFit="1" customWidth="1"/>
    <col min="12" max="12" width="20.140625" style="2" bestFit="1" customWidth="1"/>
    <col min="13" max="13" width="10.85546875" style="2" bestFit="1" customWidth="1"/>
    <col min="14" max="14" width="9.85546875" style="2" customWidth="1"/>
    <col min="15" max="16" width="8.85546875" style="2"/>
    <col min="17" max="17" width="23.140625" style="2" customWidth="1"/>
    <col min="18" max="178" width="8.85546875" style="2"/>
    <col min="179" max="179" width="11.85546875" style="2" customWidth="1"/>
    <col min="180" max="180" width="49.7109375" style="2" customWidth="1"/>
    <col min="181" max="181" width="9.85546875" style="2" customWidth="1"/>
    <col min="182" max="182" width="15.140625" style="2" customWidth="1"/>
    <col min="183" max="186" width="0" style="2" hidden="1" customWidth="1"/>
    <col min="187" max="187" width="14.28515625" style="2" bestFit="1" customWidth="1"/>
    <col min="188" max="188" width="15.5703125" style="2" bestFit="1" customWidth="1"/>
    <col min="189" max="189" width="19.42578125" style="2" bestFit="1" customWidth="1"/>
    <col min="190" max="190" width="15.85546875" style="2" bestFit="1" customWidth="1"/>
    <col min="191" max="191" width="0" style="2" hidden="1" customWidth="1"/>
    <col min="192" max="192" width="13.28515625" style="2" bestFit="1" customWidth="1"/>
    <col min="193" max="434" width="8.85546875" style="2"/>
    <col min="435" max="435" width="11.85546875" style="2" customWidth="1"/>
    <col min="436" max="436" width="49.7109375" style="2" customWidth="1"/>
    <col min="437" max="437" width="9.85546875" style="2" customWidth="1"/>
    <col min="438" max="438" width="15.140625" style="2" customWidth="1"/>
    <col min="439" max="442" width="0" style="2" hidden="1" customWidth="1"/>
    <col min="443" max="443" width="14.28515625" style="2" bestFit="1" customWidth="1"/>
    <col min="444" max="444" width="15.5703125" style="2" bestFit="1" customWidth="1"/>
    <col min="445" max="445" width="19.42578125" style="2" bestFit="1" customWidth="1"/>
    <col min="446" max="446" width="15.85546875" style="2" bestFit="1" customWidth="1"/>
    <col min="447" max="447" width="0" style="2" hidden="1" customWidth="1"/>
    <col min="448" max="448" width="13.28515625" style="2" bestFit="1" customWidth="1"/>
    <col min="449" max="690" width="8.85546875" style="2"/>
    <col min="691" max="691" width="11.85546875" style="2" customWidth="1"/>
    <col min="692" max="692" width="49.7109375" style="2" customWidth="1"/>
    <col min="693" max="693" width="9.85546875" style="2" customWidth="1"/>
    <col min="694" max="694" width="15.140625" style="2" customWidth="1"/>
    <col min="695" max="698" width="0" style="2" hidden="1" customWidth="1"/>
    <col min="699" max="699" width="14.28515625" style="2" bestFit="1" customWidth="1"/>
    <col min="700" max="700" width="15.5703125" style="2" bestFit="1" customWidth="1"/>
    <col min="701" max="701" width="19.42578125" style="2" bestFit="1" customWidth="1"/>
    <col min="702" max="702" width="15.85546875" style="2" bestFit="1" customWidth="1"/>
    <col min="703" max="703" width="0" style="2" hidden="1" customWidth="1"/>
    <col min="704" max="704" width="13.28515625" style="2" bestFit="1" customWidth="1"/>
    <col min="705" max="946" width="8.85546875" style="2"/>
    <col min="947" max="947" width="11.85546875" style="2" customWidth="1"/>
    <col min="948" max="948" width="49.7109375" style="2" customWidth="1"/>
    <col min="949" max="949" width="9.85546875" style="2" customWidth="1"/>
    <col min="950" max="950" width="15.140625" style="2" customWidth="1"/>
    <col min="951" max="954" width="0" style="2" hidden="1" customWidth="1"/>
    <col min="955" max="955" width="14.28515625" style="2" bestFit="1" customWidth="1"/>
    <col min="956" max="956" width="15.5703125" style="2" bestFit="1" customWidth="1"/>
    <col min="957" max="957" width="19.42578125" style="2" bestFit="1" customWidth="1"/>
    <col min="958" max="958" width="15.85546875" style="2" bestFit="1" customWidth="1"/>
    <col min="959" max="959" width="0" style="2" hidden="1" customWidth="1"/>
    <col min="960" max="960" width="13.28515625" style="2" bestFit="1" customWidth="1"/>
    <col min="961" max="1202" width="8.85546875" style="2"/>
    <col min="1203" max="1203" width="11.85546875" style="2" customWidth="1"/>
    <col min="1204" max="1204" width="49.7109375" style="2" customWidth="1"/>
    <col min="1205" max="1205" width="9.85546875" style="2" customWidth="1"/>
    <col min="1206" max="1206" width="15.140625" style="2" customWidth="1"/>
    <col min="1207" max="1210" width="0" style="2" hidden="1" customWidth="1"/>
    <col min="1211" max="1211" width="14.28515625" style="2" bestFit="1" customWidth="1"/>
    <col min="1212" max="1212" width="15.5703125" style="2" bestFit="1" customWidth="1"/>
    <col min="1213" max="1213" width="19.42578125" style="2" bestFit="1" customWidth="1"/>
    <col min="1214" max="1214" width="15.85546875" style="2" bestFit="1" customWidth="1"/>
    <col min="1215" max="1215" width="0" style="2" hidden="1" customWidth="1"/>
    <col min="1216" max="1216" width="13.28515625" style="2" bestFit="1" customWidth="1"/>
    <col min="1217" max="1458" width="8.85546875" style="2"/>
    <col min="1459" max="1459" width="11.85546875" style="2" customWidth="1"/>
    <col min="1460" max="1460" width="49.7109375" style="2" customWidth="1"/>
    <col min="1461" max="1461" width="9.85546875" style="2" customWidth="1"/>
    <col min="1462" max="1462" width="15.140625" style="2" customWidth="1"/>
    <col min="1463" max="1466" width="0" style="2" hidden="1" customWidth="1"/>
    <col min="1467" max="1467" width="14.28515625" style="2" bestFit="1" customWidth="1"/>
    <col min="1468" max="1468" width="15.5703125" style="2" bestFit="1" customWidth="1"/>
    <col min="1469" max="1469" width="19.42578125" style="2" bestFit="1" customWidth="1"/>
    <col min="1470" max="1470" width="15.85546875" style="2" bestFit="1" customWidth="1"/>
    <col min="1471" max="1471" width="0" style="2" hidden="1" customWidth="1"/>
    <col min="1472" max="1472" width="13.28515625" style="2" bestFit="1" customWidth="1"/>
    <col min="1473" max="1714" width="8.85546875" style="2"/>
    <col min="1715" max="1715" width="11.85546875" style="2" customWidth="1"/>
    <col min="1716" max="1716" width="49.7109375" style="2" customWidth="1"/>
    <col min="1717" max="1717" width="9.85546875" style="2" customWidth="1"/>
    <col min="1718" max="1718" width="15.140625" style="2" customWidth="1"/>
    <col min="1719" max="1722" width="0" style="2" hidden="1" customWidth="1"/>
    <col min="1723" max="1723" width="14.28515625" style="2" bestFit="1" customWidth="1"/>
    <col min="1724" max="1724" width="15.5703125" style="2" bestFit="1" customWidth="1"/>
    <col min="1725" max="1725" width="19.42578125" style="2" bestFit="1" customWidth="1"/>
    <col min="1726" max="1726" width="15.85546875" style="2" bestFit="1" customWidth="1"/>
    <col min="1727" max="1727" width="0" style="2" hidden="1" customWidth="1"/>
    <col min="1728" max="1728" width="13.28515625" style="2" bestFit="1" customWidth="1"/>
    <col min="1729" max="1970" width="8.85546875" style="2"/>
    <col min="1971" max="1971" width="11.85546875" style="2" customWidth="1"/>
    <col min="1972" max="1972" width="49.7109375" style="2" customWidth="1"/>
    <col min="1973" max="1973" width="9.85546875" style="2" customWidth="1"/>
    <col min="1974" max="1974" width="15.140625" style="2" customWidth="1"/>
    <col min="1975" max="1978" width="0" style="2" hidden="1" customWidth="1"/>
    <col min="1979" max="1979" width="14.28515625" style="2" bestFit="1" customWidth="1"/>
    <col min="1980" max="1980" width="15.5703125" style="2" bestFit="1" customWidth="1"/>
    <col min="1981" max="1981" width="19.42578125" style="2" bestFit="1" customWidth="1"/>
    <col min="1982" max="1982" width="15.85546875" style="2" bestFit="1" customWidth="1"/>
    <col min="1983" max="1983" width="0" style="2" hidden="1" customWidth="1"/>
    <col min="1984" max="1984" width="13.28515625" style="2" bestFit="1" customWidth="1"/>
    <col min="1985" max="2226" width="8.85546875" style="2"/>
    <col min="2227" max="2227" width="11.85546875" style="2" customWidth="1"/>
    <col min="2228" max="2228" width="49.7109375" style="2" customWidth="1"/>
    <col min="2229" max="2229" width="9.85546875" style="2" customWidth="1"/>
    <col min="2230" max="2230" width="15.140625" style="2" customWidth="1"/>
    <col min="2231" max="2234" width="0" style="2" hidden="1" customWidth="1"/>
    <col min="2235" max="2235" width="14.28515625" style="2" bestFit="1" customWidth="1"/>
    <col min="2236" max="2236" width="15.5703125" style="2" bestFit="1" customWidth="1"/>
    <col min="2237" max="2237" width="19.42578125" style="2" bestFit="1" customWidth="1"/>
    <col min="2238" max="2238" width="15.85546875" style="2" bestFit="1" customWidth="1"/>
    <col min="2239" max="2239" width="0" style="2" hidden="1" customWidth="1"/>
    <col min="2240" max="2240" width="13.28515625" style="2" bestFit="1" customWidth="1"/>
    <col min="2241" max="2482" width="8.85546875" style="2"/>
    <col min="2483" max="2483" width="11.85546875" style="2" customWidth="1"/>
    <col min="2484" max="2484" width="49.7109375" style="2" customWidth="1"/>
    <col min="2485" max="2485" width="9.85546875" style="2" customWidth="1"/>
    <col min="2486" max="2486" width="15.140625" style="2" customWidth="1"/>
    <col min="2487" max="2490" width="0" style="2" hidden="1" customWidth="1"/>
    <col min="2491" max="2491" width="14.28515625" style="2" bestFit="1" customWidth="1"/>
    <col min="2492" max="2492" width="15.5703125" style="2" bestFit="1" customWidth="1"/>
    <col min="2493" max="2493" width="19.42578125" style="2" bestFit="1" customWidth="1"/>
    <col min="2494" max="2494" width="15.85546875" style="2" bestFit="1" customWidth="1"/>
    <col min="2495" max="2495" width="0" style="2" hidden="1" customWidth="1"/>
    <col min="2496" max="2496" width="13.28515625" style="2" bestFit="1" customWidth="1"/>
    <col min="2497" max="2738" width="8.85546875" style="2"/>
    <col min="2739" max="2739" width="11.85546875" style="2" customWidth="1"/>
    <col min="2740" max="2740" width="49.7109375" style="2" customWidth="1"/>
    <col min="2741" max="2741" width="9.85546875" style="2" customWidth="1"/>
    <col min="2742" max="2742" width="15.140625" style="2" customWidth="1"/>
    <col min="2743" max="2746" width="0" style="2" hidden="1" customWidth="1"/>
    <col min="2747" max="2747" width="14.28515625" style="2" bestFit="1" customWidth="1"/>
    <col min="2748" max="2748" width="15.5703125" style="2" bestFit="1" customWidth="1"/>
    <col min="2749" max="2749" width="19.42578125" style="2" bestFit="1" customWidth="1"/>
    <col min="2750" max="2750" width="15.85546875" style="2" bestFit="1" customWidth="1"/>
    <col min="2751" max="2751" width="0" style="2" hidden="1" customWidth="1"/>
    <col min="2752" max="2752" width="13.28515625" style="2" bestFit="1" customWidth="1"/>
    <col min="2753" max="2994" width="8.85546875" style="2"/>
    <col min="2995" max="2995" width="11.85546875" style="2" customWidth="1"/>
    <col min="2996" max="2996" width="49.7109375" style="2" customWidth="1"/>
    <col min="2997" max="2997" width="9.85546875" style="2" customWidth="1"/>
    <col min="2998" max="2998" width="15.140625" style="2" customWidth="1"/>
    <col min="2999" max="3002" width="0" style="2" hidden="1" customWidth="1"/>
    <col min="3003" max="3003" width="14.28515625" style="2" bestFit="1" customWidth="1"/>
    <col min="3004" max="3004" width="15.5703125" style="2" bestFit="1" customWidth="1"/>
    <col min="3005" max="3005" width="19.42578125" style="2" bestFit="1" customWidth="1"/>
    <col min="3006" max="3006" width="15.85546875" style="2" bestFit="1" customWidth="1"/>
    <col min="3007" max="3007" width="0" style="2" hidden="1" customWidth="1"/>
    <col min="3008" max="3008" width="13.28515625" style="2" bestFit="1" customWidth="1"/>
    <col min="3009" max="3250" width="8.85546875" style="2"/>
    <col min="3251" max="3251" width="11.85546875" style="2" customWidth="1"/>
    <col min="3252" max="3252" width="49.7109375" style="2" customWidth="1"/>
    <col min="3253" max="3253" width="9.85546875" style="2" customWidth="1"/>
    <col min="3254" max="3254" width="15.140625" style="2" customWidth="1"/>
    <col min="3255" max="3258" width="0" style="2" hidden="1" customWidth="1"/>
    <col min="3259" max="3259" width="14.28515625" style="2" bestFit="1" customWidth="1"/>
    <col min="3260" max="3260" width="15.5703125" style="2" bestFit="1" customWidth="1"/>
    <col min="3261" max="3261" width="19.42578125" style="2" bestFit="1" customWidth="1"/>
    <col min="3262" max="3262" width="15.85546875" style="2" bestFit="1" customWidth="1"/>
    <col min="3263" max="3263" width="0" style="2" hidden="1" customWidth="1"/>
    <col min="3264" max="3264" width="13.28515625" style="2" bestFit="1" customWidth="1"/>
    <col min="3265" max="3506" width="8.85546875" style="2"/>
    <col min="3507" max="3507" width="11.85546875" style="2" customWidth="1"/>
    <col min="3508" max="3508" width="49.7109375" style="2" customWidth="1"/>
    <col min="3509" max="3509" width="9.85546875" style="2" customWidth="1"/>
    <col min="3510" max="3510" width="15.140625" style="2" customWidth="1"/>
    <col min="3511" max="3514" width="0" style="2" hidden="1" customWidth="1"/>
    <col min="3515" max="3515" width="14.28515625" style="2" bestFit="1" customWidth="1"/>
    <col min="3516" max="3516" width="15.5703125" style="2" bestFit="1" customWidth="1"/>
    <col min="3517" max="3517" width="19.42578125" style="2" bestFit="1" customWidth="1"/>
    <col min="3518" max="3518" width="15.85546875" style="2" bestFit="1" customWidth="1"/>
    <col min="3519" max="3519" width="0" style="2" hidden="1" customWidth="1"/>
    <col min="3520" max="3520" width="13.28515625" style="2" bestFit="1" customWidth="1"/>
    <col min="3521" max="3762" width="8.85546875" style="2"/>
    <col min="3763" max="3763" width="11.85546875" style="2" customWidth="1"/>
    <col min="3764" max="3764" width="49.7109375" style="2" customWidth="1"/>
    <col min="3765" max="3765" width="9.85546875" style="2" customWidth="1"/>
    <col min="3766" max="3766" width="15.140625" style="2" customWidth="1"/>
    <col min="3767" max="3770" width="0" style="2" hidden="1" customWidth="1"/>
    <col min="3771" max="3771" width="14.28515625" style="2" bestFit="1" customWidth="1"/>
    <col min="3772" max="3772" width="15.5703125" style="2" bestFit="1" customWidth="1"/>
    <col min="3773" max="3773" width="19.42578125" style="2" bestFit="1" customWidth="1"/>
    <col min="3774" max="3774" width="15.85546875" style="2" bestFit="1" customWidth="1"/>
    <col min="3775" max="3775" width="0" style="2" hidden="1" customWidth="1"/>
    <col min="3776" max="3776" width="13.28515625" style="2" bestFit="1" customWidth="1"/>
    <col min="3777" max="4018" width="8.85546875" style="2"/>
    <col min="4019" max="4019" width="11.85546875" style="2" customWidth="1"/>
    <col min="4020" max="4020" width="49.7109375" style="2" customWidth="1"/>
    <col min="4021" max="4021" width="9.85546875" style="2" customWidth="1"/>
    <col min="4022" max="4022" width="15.140625" style="2" customWidth="1"/>
    <col min="4023" max="4026" width="0" style="2" hidden="1" customWidth="1"/>
    <col min="4027" max="4027" width="14.28515625" style="2" bestFit="1" customWidth="1"/>
    <col min="4028" max="4028" width="15.5703125" style="2" bestFit="1" customWidth="1"/>
    <col min="4029" max="4029" width="19.42578125" style="2" bestFit="1" customWidth="1"/>
    <col min="4030" max="4030" width="15.85546875" style="2" bestFit="1" customWidth="1"/>
    <col min="4031" max="4031" width="0" style="2" hidden="1" customWidth="1"/>
    <col min="4032" max="4032" width="13.28515625" style="2" bestFit="1" customWidth="1"/>
    <col min="4033" max="4274" width="8.85546875" style="2"/>
    <col min="4275" max="4275" width="11.85546875" style="2" customWidth="1"/>
    <col min="4276" max="4276" width="49.7109375" style="2" customWidth="1"/>
    <col min="4277" max="4277" width="9.85546875" style="2" customWidth="1"/>
    <col min="4278" max="4278" width="15.140625" style="2" customWidth="1"/>
    <col min="4279" max="4282" width="0" style="2" hidden="1" customWidth="1"/>
    <col min="4283" max="4283" width="14.28515625" style="2" bestFit="1" customWidth="1"/>
    <col min="4284" max="4284" width="15.5703125" style="2" bestFit="1" customWidth="1"/>
    <col min="4285" max="4285" width="19.42578125" style="2" bestFit="1" customWidth="1"/>
    <col min="4286" max="4286" width="15.85546875" style="2" bestFit="1" customWidth="1"/>
    <col min="4287" max="4287" width="0" style="2" hidden="1" customWidth="1"/>
    <col min="4288" max="4288" width="13.28515625" style="2" bestFit="1" customWidth="1"/>
    <col min="4289" max="4530" width="8.85546875" style="2"/>
    <col min="4531" max="4531" width="11.85546875" style="2" customWidth="1"/>
    <col min="4532" max="4532" width="49.7109375" style="2" customWidth="1"/>
    <col min="4533" max="4533" width="9.85546875" style="2" customWidth="1"/>
    <col min="4534" max="4534" width="15.140625" style="2" customWidth="1"/>
    <col min="4535" max="4538" width="0" style="2" hidden="1" customWidth="1"/>
    <col min="4539" max="4539" width="14.28515625" style="2" bestFit="1" customWidth="1"/>
    <col min="4540" max="4540" width="15.5703125" style="2" bestFit="1" customWidth="1"/>
    <col min="4541" max="4541" width="19.42578125" style="2" bestFit="1" customWidth="1"/>
    <col min="4542" max="4542" width="15.85546875" style="2" bestFit="1" customWidth="1"/>
    <col min="4543" max="4543" width="0" style="2" hidden="1" customWidth="1"/>
    <col min="4544" max="4544" width="13.28515625" style="2" bestFit="1" customWidth="1"/>
    <col min="4545" max="4786" width="8.85546875" style="2"/>
    <col min="4787" max="4787" width="11.85546875" style="2" customWidth="1"/>
    <col min="4788" max="4788" width="49.7109375" style="2" customWidth="1"/>
    <col min="4789" max="4789" width="9.85546875" style="2" customWidth="1"/>
    <col min="4790" max="4790" width="15.140625" style="2" customWidth="1"/>
    <col min="4791" max="4794" width="0" style="2" hidden="1" customWidth="1"/>
    <col min="4795" max="4795" width="14.28515625" style="2" bestFit="1" customWidth="1"/>
    <col min="4796" max="4796" width="15.5703125" style="2" bestFit="1" customWidth="1"/>
    <col min="4797" max="4797" width="19.42578125" style="2" bestFit="1" customWidth="1"/>
    <col min="4798" max="4798" width="15.85546875" style="2" bestFit="1" customWidth="1"/>
    <col min="4799" max="4799" width="0" style="2" hidden="1" customWidth="1"/>
    <col min="4800" max="4800" width="13.28515625" style="2" bestFit="1" customWidth="1"/>
    <col min="4801" max="5042" width="8.85546875" style="2"/>
    <col min="5043" max="5043" width="11.85546875" style="2" customWidth="1"/>
    <col min="5044" max="5044" width="49.7109375" style="2" customWidth="1"/>
    <col min="5045" max="5045" width="9.85546875" style="2" customWidth="1"/>
    <col min="5046" max="5046" width="15.140625" style="2" customWidth="1"/>
    <col min="5047" max="5050" width="0" style="2" hidden="1" customWidth="1"/>
    <col min="5051" max="5051" width="14.28515625" style="2" bestFit="1" customWidth="1"/>
    <col min="5052" max="5052" width="15.5703125" style="2" bestFit="1" customWidth="1"/>
    <col min="5053" max="5053" width="19.42578125" style="2" bestFit="1" customWidth="1"/>
    <col min="5054" max="5054" width="15.85546875" style="2" bestFit="1" customWidth="1"/>
    <col min="5055" max="5055" width="0" style="2" hidden="1" customWidth="1"/>
    <col min="5056" max="5056" width="13.28515625" style="2" bestFit="1" customWidth="1"/>
    <col min="5057" max="5298" width="8.85546875" style="2"/>
    <col min="5299" max="5299" width="11.85546875" style="2" customWidth="1"/>
    <col min="5300" max="5300" width="49.7109375" style="2" customWidth="1"/>
    <col min="5301" max="5301" width="9.85546875" style="2" customWidth="1"/>
    <col min="5302" max="5302" width="15.140625" style="2" customWidth="1"/>
    <col min="5303" max="5306" width="0" style="2" hidden="1" customWidth="1"/>
    <col min="5307" max="5307" width="14.28515625" style="2" bestFit="1" customWidth="1"/>
    <col min="5308" max="5308" width="15.5703125" style="2" bestFit="1" customWidth="1"/>
    <col min="5309" max="5309" width="19.42578125" style="2" bestFit="1" customWidth="1"/>
    <col min="5310" max="5310" width="15.85546875" style="2" bestFit="1" customWidth="1"/>
    <col min="5311" max="5311" width="0" style="2" hidden="1" customWidth="1"/>
    <col min="5312" max="5312" width="13.28515625" style="2" bestFit="1" customWidth="1"/>
    <col min="5313" max="5554" width="8.85546875" style="2"/>
    <col min="5555" max="5555" width="11.85546875" style="2" customWidth="1"/>
    <col min="5556" max="5556" width="49.7109375" style="2" customWidth="1"/>
    <col min="5557" max="5557" width="9.85546875" style="2" customWidth="1"/>
    <col min="5558" max="5558" width="15.140625" style="2" customWidth="1"/>
    <col min="5559" max="5562" width="0" style="2" hidden="1" customWidth="1"/>
    <col min="5563" max="5563" width="14.28515625" style="2" bestFit="1" customWidth="1"/>
    <col min="5564" max="5564" width="15.5703125" style="2" bestFit="1" customWidth="1"/>
    <col min="5565" max="5565" width="19.42578125" style="2" bestFit="1" customWidth="1"/>
    <col min="5566" max="5566" width="15.85546875" style="2" bestFit="1" customWidth="1"/>
    <col min="5567" max="5567" width="0" style="2" hidden="1" customWidth="1"/>
    <col min="5568" max="5568" width="13.28515625" style="2" bestFit="1" customWidth="1"/>
    <col min="5569" max="5810" width="8.85546875" style="2"/>
    <col min="5811" max="5811" width="11.85546875" style="2" customWidth="1"/>
    <col min="5812" max="5812" width="49.7109375" style="2" customWidth="1"/>
    <col min="5813" max="5813" width="9.85546875" style="2" customWidth="1"/>
    <col min="5814" max="5814" width="15.140625" style="2" customWidth="1"/>
    <col min="5815" max="5818" width="0" style="2" hidden="1" customWidth="1"/>
    <col min="5819" max="5819" width="14.28515625" style="2" bestFit="1" customWidth="1"/>
    <col min="5820" max="5820" width="15.5703125" style="2" bestFit="1" customWidth="1"/>
    <col min="5821" max="5821" width="19.42578125" style="2" bestFit="1" customWidth="1"/>
    <col min="5822" max="5822" width="15.85546875" style="2" bestFit="1" customWidth="1"/>
    <col min="5823" max="5823" width="0" style="2" hidden="1" customWidth="1"/>
    <col min="5824" max="5824" width="13.28515625" style="2" bestFit="1" customWidth="1"/>
    <col min="5825" max="6066" width="8.85546875" style="2"/>
    <col min="6067" max="6067" width="11.85546875" style="2" customWidth="1"/>
    <col min="6068" max="6068" width="49.7109375" style="2" customWidth="1"/>
    <col min="6069" max="6069" width="9.85546875" style="2" customWidth="1"/>
    <col min="6070" max="6070" width="15.140625" style="2" customWidth="1"/>
    <col min="6071" max="6074" width="0" style="2" hidden="1" customWidth="1"/>
    <col min="6075" max="6075" width="14.28515625" style="2" bestFit="1" customWidth="1"/>
    <col min="6076" max="6076" width="15.5703125" style="2" bestFit="1" customWidth="1"/>
    <col min="6077" max="6077" width="19.42578125" style="2" bestFit="1" customWidth="1"/>
    <col min="6078" max="6078" width="15.85546875" style="2" bestFit="1" customWidth="1"/>
    <col min="6079" max="6079" width="0" style="2" hidden="1" customWidth="1"/>
    <col min="6080" max="6080" width="13.28515625" style="2" bestFit="1" customWidth="1"/>
    <col min="6081" max="6322" width="8.85546875" style="2"/>
    <col min="6323" max="6323" width="11.85546875" style="2" customWidth="1"/>
    <col min="6324" max="6324" width="49.7109375" style="2" customWidth="1"/>
    <col min="6325" max="6325" width="9.85546875" style="2" customWidth="1"/>
    <col min="6326" max="6326" width="15.140625" style="2" customWidth="1"/>
    <col min="6327" max="6330" width="0" style="2" hidden="1" customWidth="1"/>
    <col min="6331" max="6331" width="14.28515625" style="2" bestFit="1" customWidth="1"/>
    <col min="6332" max="6332" width="15.5703125" style="2" bestFit="1" customWidth="1"/>
    <col min="6333" max="6333" width="19.42578125" style="2" bestFit="1" customWidth="1"/>
    <col min="6334" max="6334" width="15.85546875" style="2" bestFit="1" customWidth="1"/>
    <col min="6335" max="6335" width="0" style="2" hidden="1" customWidth="1"/>
    <col min="6336" max="6336" width="13.28515625" style="2" bestFit="1" customWidth="1"/>
    <col min="6337" max="6578" width="8.85546875" style="2"/>
    <col min="6579" max="6579" width="11.85546875" style="2" customWidth="1"/>
    <col min="6580" max="6580" width="49.7109375" style="2" customWidth="1"/>
    <col min="6581" max="6581" width="9.85546875" style="2" customWidth="1"/>
    <col min="6582" max="6582" width="15.140625" style="2" customWidth="1"/>
    <col min="6583" max="6586" width="0" style="2" hidden="1" customWidth="1"/>
    <col min="6587" max="6587" width="14.28515625" style="2" bestFit="1" customWidth="1"/>
    <col min="6588" max="6588" width="15.5703125" style="2" bestFit="1" customWidth="1"/>
    <col min="6589" max="6589" width="19.42578125" style="2" bestFit="1" customWidth="1"/>
    <col min="6590" max="6590" width="15.85546875" style="2" bestFit="1" customWidth="1"/>
    <col min="6591" max="6591" width="0" style="2" hidden="1" customWidth="1"/>
    <col min="6592" max="6592" width="13.28515625" style="2" bestFit="1" customWidth="1"/>
    <col min="6593" max="6834" width="8.85546875" style="2"/>
    <col min="6835" max="6835" width="11.85546875" style="2" customWidth="1"/>
    <col min="6836" max="6836" width="49.7109375" style="2" customWidth="1"/>
    <col min="6837" max="6837" width="9.85546875" style="2" customWidth="1"/>
    <col min="6838" max="6838" width="15.140625" style="2" customWidth="1"/>
    <col min="6839" max="6842" width="0" style="2" hidden="1" customWidth="1"/>
    <col min="6843" max="6843" width="14.28515625" style="2" bestFit="1" customWidth="1"/>
    <col min="6844" max="6844" width="15.5703125" style="2" bestFit="1" customWidth="1"/>
    <col min="6845" max="6845" width="19.42578125" style="2" bestFit="1" customWidth="1"/>
    <col min="6846" max="6846" width="15.85546875" style="2" bestFit="1" customWidth="1"/>
    <col min="6847" max="6847" width="0" style="2" hidden="1" customWidth="1"/>
    <col min="6848" max="6848" width="13.28515625" style="2" bestFit="1" customWidth="1"/>
    <col min="6849" max="7090" width="8.85546875" style="2"/>
    <col min="7091" max="7091" width="11.85546875" style="2" customWidth="1"/>
    <col min="7092" max="7092" width="49.7109375" style="2" customWidth="1"/>
    <col min="7093" max="7093" width="9.85546875" style="2" customWidth="1"/>
    <col min="7094" max="7094" width="15.140625" style="2" customWidth="1"/>
    <col min="7095" max="7098" width="0" style="2" hidden="1" customWidth="1"/>
    <col min="7099" max="7099" width="14.28515625" style="2" bestFit="1" customWidth="1"/>
    <col min="7100" max="7100" width="15.5703125" style="2" bestFit="1" customWidth="1"/>
    <col min="7101" max="7101" width="19.42578125" style="2" bestFit="1" customWidth="1"/>
    <col min="7102" max="7102" width="15.85546875" style="2" bestFit="1" customWidth="1"/>
    <col min="7103" max="7103" width="0" style="2" hidden="1" customWidth="1"/>
    <col min="7104" max="7104" width="13.28515625" style="2" bestFit="1" customWidth="1"/>
    <col min="7105" max="7346" width="8.85546875" style="2"/>
    <col min="7347" max="7347" width="11.85546875" style="2" customWidth="1"/>
    <col min="7348" max="7348" width="49.7109375" style="2" customWidth="1"/>
    <col min="7349" max="7349" width="9.85546875" style="2" customWidth="1"/>
    <col min="7350" max="7350" width="15.140625" style="2" customWidth="1"/>
    <col min="7351" max="7354" width="0" style="2" hidden="1" customWidth="1"/>
    <col min="7355" max="7355" width="14.28515625" style="2" bestFit="1" customWidth="1"/>
    <col min="7356" max="7356" width="15.5703125" style="2" bestFit="1" customWidth="1"/>
    <col min="7357" max="7357" width="19.42578125" style="2" bestFit="1" customWidth="1"/>
    <col min="7358" max="7358" width="15.85546875" style="2" bestFit="1" customWidth="1"/>
    <col min="7359" max="7359" width="0" style="2" hidden="1" customWidth="1"/>
    <col min="7360" max="7360" width="13.28515625" style="2" bestFit="1" customWidth="1"/>
    <col min="7361" max="7602" width="8.85546875" style="2"/>
    <col min="7603" max="7603" width="11.85546875" style="2" customWidth="1"/>
    <col min="7604" max="7604" width="49.7109375" style="2" customWidth="1"/>
    <col min="7605" max="7605" width="9.85546875" style="2" customWidth="1"/>
    <col min="7606" max="7606" width="15.140625" style="2" customWidth="1"/>
    <col min="7607" max="7610" width="0" style="2" hidden="1" customWidth="1"/>
    <col min="7611" max="7611" width="14.28515625" style="2" bestFit="1" customWidth="1"/>
    <col min="7612" max="7612" width="15.5703125" style="2" bestFit="1" customWidth="1"/>
    <col min="7613" max="7613" width="19.42578125" style="2" bestFit="1" customWidth="1"/>
    <col min="7614" max="7614" width="15.85546875" style="2" bestFit="1" customWidth="1"/>
    <col min="7615" max="7615" width="0" style="2" hidden="1" customWidth="1"/>
    <col min="7616" max="7616" width="13.28515625" style="2" bestFit="1" customWidth="1"/>
    <col min="7617" max="7858" width="8.85546875" style="2"/>
    <col min="7859" max="7859" width="11.85546875" style="2" customWidth="1"/>
    <col min="7860" max="7860" width="49.7109375" style="2" customWidth="1"/>
    <col min="7861" max="7861" width="9.85546875" style="2" customWidth="1"/>
    <col min="7862" max="7862" width="15.140625" style="2" customWidth="1"/>
    <col min="7863" max="7866" width="0" style="2" hidden="1" customWidth="1"/>
    <col min="7867" max="7867" width="14.28515625" style="2" bestFit="1" customWidth="1"/>
    <col min="7868" max="7868" width="15.5703125" style="2" bestFit="1" customWidth="1"/>
    <col min="7869" max="7869" width="19.42578125" style="2" bestFit="1" customWidth="1"/>
    <col min="7870" max="7870" width="15.85546875" style="2" bestFit="1" customWidth="1"/>
    <col min="7871" max="7871" width="0" style="2" hidden="1" customWidth="1"/>
    <col min="7872" max="7872" width="13.28515625" style="2" bestFit="1" customWidth="1"/>
    <col min="7873" max="8114" width="8.85546875" style="2"/>
    <col min="8115" max="8115" width="11.85546875" style="2" customWidth="1"/>
    <col min="8116" max="8116" width="49.7109375" style="2" customWidth="1"/>
    <col min="8117" max="8117" width="9.85546875" style="2" customWidth="1"/>
    <col min="8118" max="8118" width="15.140625" style="2" customWidth="1"/>
    <col min="8119" max="8122" width="0" style="2" hidden="1" customWidth="1"/>
    <col min="8123" max="8123" width="14.28515625" style="2" bestFit="1" customWidth="1"/>
    <col min="8124" max="8124" width="15.5703125" style="2" bestFit="1" customWidth="1"/>
    <col min="8125" max="8125" width="19.42578125" style="2" bestFit="1" customWidth="1"/>
    <col min="8126" max="8126" width="15.85546875" style="2" bestFit="1" customWidth="1"/>
    <col min="8127" max="8127" width="0" style="2" hidden="1" customWidth="1"/>
    <col min="8128" max="8128" width="13.28515625" style="2" bestFit="1" customWidth="1"/>
    <col min="8129" max="8370" width="8.85546875" style="2"/>
    <col min="8371" max="8371" width="11.85546875" style="2" customWidth="1"/>
    <col min="8372" max="8372" width="49.7109375" style="2" customWidth="1"/>
    <col min="8373" max="8373" width="9.85546875" style="2" customWidth="1"/>
    <col min="8374" max="8374" width="15.140625" style="2" customWidth="1"/>
    <col min="8375" max="8378" width="0" style="2" hidden="1" customWidth="1"/>
    <col min="8379" max="8379" width="14.28515625" style="2" bestFit="1" customWidth="1"/>
    <col min="8380" max="8380" width="15.5703125" style="2" bestFit="1" customWidth="1"/>
    <col min="8381" max="8381" width="19.42578125" style="2" bestFit="1" customWidth="1"/>
    <col min="8382" max="8382" width="15.85546875" style="2" bestFit="1" customWidth="1"/>
    <col min="8383" max="8383" width="0" style="2" hidden="1" customWidth="1"/>
    <col min="8384" max="8384" width="13.28515625" style="2" bestFit="1" customWidth="1"/>
    <col min="8385" max="8626" width="8.85546875" style="2"/>
    <col min="8627" max="8627" width="11.85546875" style="2" customWidth="1"/>
    <col min="8628" max="8628" width="49.7109375" style="2" customWidth="1"/>
    <col min="8629" max="8629" width="9.85546875" style="2" customWidth="1"/>
    <col min="8630" max="8630" width="15.140625" style="2" customWidth="1"/>
    <col min="8631" max="8634" width="0" style="2" hidden="1" customWidth="1"/>
    <col min="8635" max="8635" width="14.28515625" style="2" bestFit="1" customWidth="1"/>
    <col min="8636" max="8636" width="15.5703125" style="2" bestFit="1" customWidth="1"/>
    <col min="8637" max="8637" width="19.42578125" style="2" bestFit="1" customWidth="1"/>
    <col min="8638" max="8638" width="15.85546875" style="2" bestFit="1" customWidth="1"/>
    <col min="8639" max="8639" width="0" style="2" hidden="1" customWidth="1"/>
    <col min="8640" max="8640" width="13.28515625" style="2" bestFit="1" customWidth="1"/>
    <col min="8641" max="8882" width="8.85546875" style="2"/>
    <col min="8883" max="8883" width="11.85546875" style="2" customWidth="1"/>
    <col min="8884" max="8884" width="49.7109375" style="2" customWidth="1"/>
    <col min="8885" max="8885" width="9.85546875" style="2" customWidth="1"/>
    <col min="8886" max="8886" width="15.140625" style="2" customWidth="1"/>
    <col min="8887" max="8890" width="0" style="2" hidden="1" customWidth="1"/>
    <col min="8891" max="8891" width="14.28515625" style="2" bestFit="1" customWidth="1"/>
    <col min="8892" max="8892" width="15.5703125" style="2" bestFit="1" customWidth="1"/>
    <col min="8893" max="8893" width="19.42578125" style="2" bestFit="1" customWidth="1"/>
    <col min="8894" max="8894" width="15.85546875" style="2" bestFit="1" customWidth="1"/>
    <col min="8895" max="8895" width="0" style="2" hidden="1" customWidth="1"/>
    <col min="8896" max="8896" width="13.28515625" style="2" bestFit="1" customWidth="1"/>
    <col min="8897" max="9138" width="8.85546875" style="2"/>
    <col min="9139" max="9139" width="11.85546875" style="2" customWidth="1"/>
    <col min="9140" max="9140" width="49.7109375" style="2" customWidth="1"/>
    <col min="9141" max="9141" width="9.85546875" style="2" customWidth="1"/>
    <col min="9142" max="9142" width="15.140625" style="2" customWidth="1"/>
    <col min="9143" max="9146" width="0" style="2" hidden="1" customWidth="1"/>
    <col min="9147" max="9147" width="14.28515625" style="2" bestFit="1" customWidth="1"/>
    <col min="9148" max="9148" width="15.5703125" style="2" bestFit="1" customWidth="1"/>
    <col min="9149" max="9149" width="19.42578125" style="2" bestFit="1" customWidth="1"/>
    <col min="9150" max="9150" width="15.85546875" style="2" bestFit="1" customWidth="1"/>
    <col min="9151" max="9151" width="0" style="2" hidden="1" customWidth="1"/>
    <col min="9152" max="9152" width="13.28515625" style="2" bestFit="1" customWidth="1"/>
    <col min="9153" max="9394" width="8.85546875" style="2"/>
    <col min="9395" max="9395" width="11.85546875" style="2" customWidth="1"/>
    <col min="9396" max="9396" width="49.7109375" style="2" customWidth="1"/>
    <col min="9397" max="9397" width="9.85546875" style="2" customWidth="1"/>
    <col min="9398" max="9398" width="15.140625" style="2" customWidth="1"/>
    <col min="9399" max="9402" width="0" style="2" hidden="1" customWidth="1"/>
    <col min="9403" max="9403" width="14.28515625" style="2" bestFit="1" customWidth="1"/>
    <col min="9404" max="9404" width="15.5703125" style="2" bestFit="1" customWidth="1"/>
    <col min="9405" max="9405" width="19.42578125" style="2" bestFit="1" customWidth="1"/>
    <col min="9406" max="9406" width="15.85546875" style="2" bestFit="1" customWidth="1"/>
    <col min="9407" max="9407" width="0" style="2" hidden="1" customWidth="1"/>
    <col min="9408" max="9408" width="13.28515625" style="2" bestFit="1" customWidth="1"/>
    <col min="9409" max="9650" width="8.85546875" style="2"/>
    <col min="9651" max="9651" width="11.85546875" style="2" customWidth="1"/>
    <col min="9652" max="9652" width="49.7109375" style="2" customWidth="1"/>
    <col min="9653" max="9653" width="9.85546875" style="2" customWidth="1"/>
    <col min="9654" max="9654" width="15.140625" style="2" customWidth="1"/>
    <col min="9655" max="9658" width="0" style="2" hidden="1" customWidth="1"/>
    <col min="9659" max="9659" width="14.28515625" style="2" bestFit="1" customWidth="1"/>
    <col min="9660" max="9660" width="15.5703125" style="2" bestFit="1" customWidth="1"/>
    <col min="9661" max="9661" width="19.42578125" style="2" bestFit="1" customWidth="1"/>
    <col min="9662" max="9662" width="15.85546875" style="2" bestFit="1" customWidth="1"/>
    <col min="9663" max="9663" width="0" style="2" hidden="1" customWidth="1"/>
    <col min="9664" max="9664" width="13.28515625" style="2" bestFit="1" customWidth="1"/>
    <col min="9665" max="9906" width="8.85546875" style="2"/>
    <col min="9907" max="9907" width="11.85546875" style="2" customWidth="1"/>
    <col min="9908" max="9908" width="49.7109375" style="2" customWidth="1"/>
    <col min="9909" max="9909" width="9.85546875" style="2" customWidth="1"/>
    <col min="9910" max="9910" width="15.140625" style="2" customWidth="1"/>
    <col min="9911" max="9914" width="0" style="2" hidden="1" customWidth="1"/>
    <col min="9915" max="9915" width="14.28515625" style="2" bestFit="1" customWidth="1"/>
    <col min="9916" max="9916" width="15.5703125" style="2" bestFit="1" customWidth="1"/>
    <col min="9917" max="9917" width="19.42578125" style="2" bestFit="1" customWidth="1"/>
    <col min="9918" max="9918" width="15.85546875" style="2" bestFit="1" customWidth="1"/>
    <col min="9919" max="9919" width="0" style="2" hidden="1" customWidth="1"/>
    <col min="9920" max="9920" width="13.28515625" style="2" bestFit="1" customWidth="1"/>
    <col min="9921" max="10162" width="8.85546875" style="2"/>
    <col min="10163" max="10163" width="11.85546875" style="2" customWidth="1"/>
    <col min="10164" max="10164" width="49.7109375" style="2" customWidth="1"/>
    <col min="10165" max="10165" width="9.85546875" style="2" customWidth="1"/>
    <col min="10166" max="10166" width="15.140625" style="2" customWidth="1"/>
    <col min="10167" max="10170" width="0" style="2" hidden="1" customWidth="1"/>
    <col min="10171" max="10171" width="14.28515625" style="2" bestFit="1" customWidth="1"/>
    <col min="10172" max="10172" width="15.5703125" style="2" bestFit="1" customWidth="1"/>
    <col min="10173" max="10173" width="19.42578125" style="2" bestFit="1" customWidth="1"/>
    <col min="10174" max="10174" width="15.85546875" style="2" bestFit="1" customWidth="1"/>
    <col min="10175" max="10175" width="0" style="2" hidden="1" customWidth="1"/>
    <col min="10176" max="10176" width="13.28515625" style="2" bestFit="1" customWidth="1"/>
    <col min="10177" max="10418" width="8.85546875" style="2"/>
    <col min="10419" max="10419" width="11.85546875" style="2" customWidth="1"/>
    <col min="10420" max="10420" width="49.7109375" style="2" customWidth="1"/>
    <col min="10421" max="10421" width="9.85546875" style="2" customWidth="1"/>
    <col min="10422" max="10422" width="15.140625" style="2" customWidth="1"/>
    <col min="10423" max="10426" width="0" style="2" hidden="1" customWidth="1"/>
    <col min="10427" max="10427" width="14.28515625" style="2" bestFit="1" customWidth="1"/>
    <col min="10428" max="10428" width="15.5703125" style="2" bestFit="1" customWidth="1"/>
    <col min="10429" max="10429" width="19.42578125" style="2" bestFit="1" customWidth="1"/>
    <col min="10430" max="10430" width="15.85546875" style="2" bestFit="1" customWidth="1"/>
    <col min="10431" max="10431" width="0" style="2" hidden="1" customWidth="1"/>
    <col min="10432" max="10432" width="13.28515625" style="2" bestFit="1" customWidth="1"/>
    <col min="10433" max="10674" width="8.85546875" style="2"/>
    <col min="10675" max="10675" width="11.85546875" style="2" customWidth="1"/>
    <col min="10676" max="10676" width="49.7109375" style="2" customWidth="1"/>
    <col min="10677" max="10677" width="9.85546875" style="2" customWidth="1"/>
    <col min="10678" max="10678" width="15.140625" style="2" customWidth="1"/>
    <col min="10679" max="10682" width="0" style="2" hidden="1" customWidth="1"/>
    <col min="10683" max="10683" width="14.28515625" style="2" bestFit="1" customWidth="1"/>
    <col min="10684" max="10684" width="15.5703125" style="2" bestFit="1" customWidth="1"/>
    <col min="10685" max="10685" width="19.42578125" style="2" bestFit="1" customWidth="1"/>
    <col min="10686" max="10686" width="15.85546875" style="2" bestFit="1" customWidth="1"/>
    <col min="10687" max="10687" width="0" style="2" hidden="1" customWidth="1"/>
    <col min="10688" max="10688" width="13.28515625" style="2" bestFit="1" customWidth="1"/>
    <col min="10689" max="10930" width="8.85546875" style="2"/>
    <col min="10931" max="10931" width="11.85546875" style="2" customWidth="1"/>
    <col min="10932" max="10932" width="49.7109375" style="2" customWidth="1"/>
    <col min="10933" max="10933" width="9.85546875" style="2" customWidth="1"/>
    <col min="10934" max="10934" width="15.140625" style="2" customWidth="1"/>
    <col min="10935" max="10938" width="0" style="2" hidden="1" customWidth="1"/>
    <col min="10939" max="10939" width="14.28515625" style="2" bestFit="1" customWidth="1"/>
    <col min="10940" max="10940" width="15.5703125" style="2" bestFit="1" customWidth="1"/>
    <col min="10941" max="10941" width="19.42578125" style="2" bestFit="1" customWidth="1"/>
    <col min="10942" max="10942" width="15.85546875" style="2" bestFit="1" customWidth="1"/>
    <col min="10943" max="10943" width="0" style="2" hidden="1" customWidth="1"/>
    <col min="10944" max="10944" width="13.28515625" style="2" bestFit="1" customWidth="1"/>
    <col min="10945" max="11186" width="8.85546875" style="2"/>
    <col min="11187" max="11187" width="11.85546875" style="2" customWidth="1"/>
    <col min="11188" max="11188" width="49.7109375" style="2" customWidth="1"/>
    <col min="11189" max="11189" width="9.85546875" style="2" customWidth="1"/>
    <col min="11190" max="11190" width="15.140625" style="2" customWidth="1"/>
    <col min="11191" max="11194" width="0" style="2" hidden="1" customWidth="1"/>
    <col min="11195" max="11195" width="14.28515625" style="2" bestFit="1" customWidth="1"/>
    <col min="11196" max="11196" width="15.5703125" style="2" bestFit="1" customWidth="1"/>
    <col min="11197" max="11197" width="19.42578125" style="2" bestFit="1" customWidth="1"/>
    <col min="11198" max="11198" width="15.85546875" style="2" bestFit="1" customWidth="1"/>
    <col min="11199" max="11199" width="0" style="2" hidden="1" customWidth="1"/>
    <col min="11200" max="11200" width="13.28515625" style="2" bestFit="1" customWidth="1"/>
    <col min="11201" max="11442" width="8.85546875" style="2"/>
    <col min="11443" max="11443" width="11.85546875" style="2" customWidth="1"/>
    <col min="11444" max="11444" width="49.7109375" style="2" customWidth="1"/>
    <col min="11445" max="11445" width="9.85546875" style="2" customWidth="1"/>
    <col min="11446" max="11446" width="15.140625" style="2" customWidth="1"/>
    <col min="11447" max="11450" width="0" style="2" hidden="1" customWidth="1"/>
    <col min="11451" max="11451" width="14.28515625" style="2" bestFit="1" customWidth="1"/>
    <col min="11452" max="11452" width="15.5703125" style="2" bestFit="1" customWidth="1"/>
    <col min="11453" max="11453" width="19.42578125" style="2" bestFit="1" customWidth="1"/>
    <col min="11454" max="11454" width="15.85546875" style="2" bestFit="1" customWidth="1"/>
    <col min="11455" max="11455" width="0" style="2" hidden="1" customWidth="1"/>
    <col min="11456" max="11456" width="13.28515625" style="2" bestFit="1" customWidth="1"/>
    <col min="11457" max="11698" width="8.85546875" style="2"/>
    <col min="11699" max="11699" width="11.85546875" style="2" customWidth="1"/>
    <col min="11700" max="11700" width="49.7109375" style="2" customWidth="1"/>
    <col min="11701" max="11701" width="9.85546875" style="2" customWidth="1"/>
    <col min="11702" max="11702" width="15.140625" style="2" customWidth="1"/>
    <col min="11703" max="11706" width="0" style="2" hidden="1" customWidth="1"/>
    <col min="11707" max="11707" width="14.28515625" style="2" bestFit="1" customWidth="1"/>
    <col min="11708" max="11708" width="15.5703125" style="2" bestFit="1" customWidth="1"/>
    <col min="11709" max="11709" width="19.42578125" style="2" bestFit="1" customWidth="1"/>
    <col min="11710" max="11710" width="15.85546875" style="2" bestFit="1" customWidth="1"/>
    <col min="11711" max="11711" width="0" style="2" hidden="1" customWidth="1"/>
    <col min="11712" max="11712" width="13.28515625" style="2" bestFit="1" customWidth="1"/>
    <col min="11713" max="11954" width="8.85546875" style="2"/>
    <col min="11955" max="11955" width="11.85546875" style="2" customWidth="1"/>
    <col min="11956" max="11956" width="49.7109375" style="2" customWidth="1"/>
    <col min="11957" max="11957" width="9.85546875" style="2" customWidth="1"/>
    <col min="11958" max="11958" width="15.140625" style="2" customWidth="1"/>
    <col min="11959" max="11962" width="0" style="2" hidden="1" customWidth="1"/>
    <col min="11963" max="11963" width="14.28515625" style="2" bestFit="1" customWidth="1"/>
    <col min="11964" max="11964" width="15.5703125" style="2" bestFit="1" customWidth="1"/>
    <col min="11965" max="11965" width="19.42578125" style="2" bestFit="1" customWidth="1"/>
    <col min="11966" max="11966" width="15.85546875" style="2" bestFit="1" customWidth="1"/>
    <col min="11967" max="11967" width="0" style="2" hidden="1" customWidth="1"/>
    <col min="11968" max="11968" width="13.28515625" style="2" bestFit="1" customWidth="1"/>
    <col min="11969" max="12210" width="8.85546875" style="2"/>
    <col min="12211" max="12211" width="11.85546875" style="2" customWidth="1"/>
    <col min="12212" max="12212" width="49.7109375" style="2" customWidth="1"/>
    <col min="12213" max="12213" width="9.85546875" style="2" customWidth="1"/>
    <col min="12214" max="12214" width="15.140625" style="2" customWidth="1"/>
    <col min="12215" max="12218" width="0" style="2" hidden="1" customWidth="1"/>
    <col min="12219" max="12219" width="14.28515625" style="2" bestFit="1" customWidth="1"/>
    <col min="12220" max="12220" width="15.5703125" style="2" bestFit="1" customWidth="1"/>
    <col min="12221" max="12221" width="19.42578125" style="2" bestFit="1" customWidth="1"/>
    <col min="12222" max="12222" width="15.85546875" style="2" bestFit="1" customWidth="1"/>
    <col min="12223" max="12223" width="0" style="2" hidden="1" customWidth="1"/>
    <col min="12224" max="12224" width="13.28515625" style="2" bestFit="1" customWidth="1"/>
    <col min="12225" max="12466" width="8.85546875" style="2"/>
    <col min="12467" max="12467" width="11.85546875" style="2" customWidth="1"/>
    <col min="12468" max="12468" width="49.7109375" style="2" customWidth="1"/>
    <col min="12469" max="12469" width="9.85546875" style="2" customWidth="1"/>
    <col min="12470" max="12470" width="15.140625" style="2" customWidth="1"/>
    <col min="12471" max="12474" width="0" style="2" hidden="1" customWidth="1"/>
    <col min="12475" max="12475" width="14.28515625" style="2" bestFit="1" customWidth="1"/>
    <col min="12476" max="12476" width="15.5703125" style="2" bestFit="1" customWidth="1"/>
    <col min="12477" max="12477" width="19.42578125" style="2" bestFit="1" customWidth="1"/>
    <col min="12478" max="12478" width="15.85546875" style="2" bestFit="1" customWidth="1"/>
    <col min="12479" max="12479" width="0" style="2" hidden="1" customWidth="1"/>
    <col min="12480" max="12480" width="13.28515625" style="2" bestFit="1" customWidth="1"/>
    <col min="12481" max="12722" width="8.85546875" style="2"/>
    <col min="12723" max="12723" width="11.85546875" style="2" customWidth="1"/>
    <col min="12724" max="12724" width="49.7109375" style="2" customWidth="1"/>
    <col min="12725" max="12725" width="9.85546875" style="2" customWidth="1"/>
    <col min="12726" max="12726" width="15.140625" style="2" customWidth="1"/>
    <col min="12727" max="12730" width="0" style="2" hidden="1" customWidth="1"/>
    <col min="12731" max="12731" width="14.28515625" style="2" bestFit="1" customWidth="1"/>
    <col min="12732" max="12732" width="15.5703125" style="2" bestFit="1" customWidth="1"/>
    <col min="12733" max="12733" width="19.42578125" style="2" bestFit="1" customWidth="1"/>
    <col min="12734" max="12734" width="15.85546875" style="2" bestFit="1" customWidth="1"/>
    <col min="12735" max="12735" width="0" style="2" hidden="1" customWidth="1"/>
    <col min="12736" max="12736" width="13.28515625" style="2" bestFit="1" customWidth="1"/>
    <col min="12737" max="12978" width="8.85546875" style="2"/>
    <col min="12979" max="12979" width="11.85546875" style="2" customWidth="1"/>
    <col min="12980" max="12980" width="49.7109375" style="2" customWidth="1"/>
    <col min="12981" max="12981" width="9.85546875" style="2" customWidth="1"/>
    <col min="12982" max="12982" width="15.140625" style="2" customWidth="1"/>
    <col min="12983" max="12986" width="0" style="2" hidden="1" customWidth="1"/>
    <col min="12987" max="12987" width="14.28515625" style="2" bestFit="1" customWidth="1"/>
    <col min="12988" max="12988" width="15.5703125" style="2" bestFit="1" customWidth="1"/>
    <col min="12989" max="12989" width="19.42578125" style="2" bestFit="1" customWidth="1"/>
    <col min="12990" max="12990" width="15.85546875" style="2" bestFit="1" customWidth="1"/>
    <col min="12991" max="12991" width="0" style="2" hidden="1" customWidth="1"/>
    <col min="12992" max="12992" width="13.28515625" style="2" bestFit="1" customWidth="1"/>
    <col min="12993" max="13234" width="8.85546875" style="2"/>
    <col min="13235" max="13235" width="11.85546875" style="2" customWidth="1"/>
    <col min="13236" max="13236" width="49.7109375" style="2" customWidth="1"/>
    <col min="13237" max="13237" width="9.85546875" style="2" customWidth="1"/>
    <col min="13238" max="13238" width="15.140625" style="2" customWidth="1"/>
    <col min="13239" max="13242" width="0" style="2" hidden="1" customWidth="1"/>
    <col min="13243" max="13243" width="14.28515625" style="2" bestFit="1" customWidth="1"/>
    <col min="13244" max="13244" width="15.5703125" style="2" bestFit="1" customWidth="1"/>
    <col min="13245" max="13245" width="19.42578125" style="2" bestFit="1" customWidth="1"/>
    <col min="13246" max="13246" width="15.85546875" style="2" bestFit="1" customWidth="1"/>
    <col min="13247" max="13247" width="0" style="2" hidden="1" customWidth="1"/>
    <col min="13248" max="13248" width="13.28515625" style="2" bestFit="1" customWidth="1"/>
    <col min="13249" max="13490" width="8.85546875" style="2"/>
    <col min="13491" max="13491" width="11.85546875" style="2" customWidth="1"/>
    <col min="13492" max="13492" width="49.7109375" style="2" customWidth="1"/>
    <col min="13493" max="13493" width="9.85546875" style="2" customWidth="1"/>
    <col min="13494" max="13494" width="15.140625" style="2" customWidth="1"/>
    <col min="13495" max="13498" width="0" style="2" hidden="1" customWidth="1"/>
    <col min="13499" max="13499" width="14.28515625" style="2" bestFit="1" customWidth="1"/>
    <col min="13500" max="13500" width="15.5703125" style="2" bestFit="1" customWidth="1"/>
    <col min="13501" max="13501" width="19.42578125" style="2" bestFit="1" customWidth="1"/>
    <col min="13502" max="13502" width="15.85546875" style="2" bestFit="1" customWidth="1"/>
    <col min="13503" max="13503" width="0" style="2" hidden="1" customWidth="1"/>
    <col min="13504" max="13504" width="13.28515625" style="2" bestFit="1" customWidth="1"/>
    <col min="13505" max="13746" width="8.85546875" style="2"/>
    <col min="13747" max="13747" width="11.85546875" style="2" customWidth="1"/>
    <col min="13748" max="13748" width="49.7109375" style="2" customWidth="1"/>
    <col min="13749" max="13749" width="9.85546875" style="2" customWidth="1"/>
    <col min="13750" max="13750" width="15.140625" style="2" customWidth="1"/>
    <col min="13751" max="13754" width="0" style="2" hidden="1" customWidth="1"/>
    <col min="13755" max="13755" width="14.28515625" style="2" bestFit="1" customWidth="1"/>
    <col min="13756" max="13756" width="15.5703125" style="2" bestFit="1" customWidth="1"/>
    <col min="13757" max="13757" width="19.42578125" style="2" bestFit="1" customWidth="1"/>
    <col min="13758" max="13758" width="15.85546875" style="2" bestFit="1" customWidth="1"/>
    <col min="13759" max="13759" width="0" style="2" hidden="1" customWidth="1"/>
    <col min="13760" max="13760" width="13.28515625" style="2" bestFit="1" customWidth="1"/>
    <col min="13761" max="14002" width="8.85546875" style="2"/>
    <col min="14003" max="14003" width="11.85546875" style="2" customWidth="1"/>
    <col min="14004" max="14004" width="49.7109375" style="2" customWidth="1"/>
    <col min="14005" max="14005" width="9.85546875" style="2" customWidth="1"/>
    <col min="14006" max="14006" width="15.140625" style="2" customWidth="1"/>
    <col min="14007" max="14010" width="0" style="2" hidden="1" customWidth="1"/>
    <col min="14011" max="14011" width="14.28515625" style="2" bestFit="1" customWidth="1"/>
    <col min="14012" max="14012" width="15.5703125" style="2" bestFit="1" customWidth="1"/>
    <col min="14013" max="14013" width="19.42578125" style="2" bestFit="1" customWidth="1"/>
    <col min="14014" max="14014" width="15.85546875" style="2" bestFit="1" customWidth="1"/>
    <col min="14015" max="14015" width="0" style="2" hidden="1" customWidth="1"/>
    <col min="14016" max="14016" width="13.28515625" style="2" bestFit="1" customWidth="1"/>
    <col min="14017" max="14258" width="8.85546875" style="2"/>
    <col min="14259" max="14259" width="11.85546875" style="2" customWidth="1"/>
    <col min="14260" max="14260" width="49.7109375" style="2" customWidth="1"/>
    <col min="14261" max="14261" width="9.85546875" style="2" customWidth="1"/>
    <col min="14262" max="14262" width="15.140625" style="2" customWidth="1"/>
    <col min="14263" max="14266" width="0" style="2" hidden="1" customWidth="1"/>
    <col min="14267" max="14267" width="14.28515625" style="2" bestFit="1" customWidth="1"/>
    <col min="14268" max="14268" width="15.5703125" style="2" bestFit="1" customWidth="1"/>
    <col min="14269" max="14269" width="19.42578125" style="2" bestFit="1" customWidth="1"/>
    <col min="14270" max="14270" width="15.85546875" style="2" bestFit="1" customWidth="1"/>
    <col min="14271" max="14271" width="0" style="2" hidden="1" customWidth="1"/>
    <col min="14272" max="14272" width="13.28515625" style="2" bestFit="1" customWidth="1"/>
    <col min="14273" max="14514" width="8.85546875" style="2"/>
    <col min="14515" max="14515" width="11.85546875" style="2" customWidth="1"/>
    <col min="14516" max="14516" width="49.7109375" style="2" customWidth="1"/>
    <col min="14517" max="14517" width="9.85546875" style="2" customWidth="1"/>
    <col min="14518" max="14518" width="15.140625" style="2" customWidth="1"/>
    <col min="14519" max="14522" width="0" style="2" hidden="1" customWidth="1"/>
    <col min="14523" max="14523" width="14.28515625" style="2" bestFit="1" customWidth="1"/>
    <col min="14524" max="14524" width="15.5703125" style="2" bestFit="1" customWidth="1"/>
    <col min="14525" max="14525" width="19.42578125" style="2" bestFit="1" customWidth="1"/>
    <col min="14526" max="14526" width="15.85546875" style="2" bestFit="1" customWidth="1"/>
    <col min="14527" max="14527" width="0" style="2" hidden="1" customWidth="1"/>
    <col min="14528" max="14528" width="13.28515625" style="2" bestFit="1" customWidth="1"/>
    <col min="14529" max="14770" width="8.85546875" style="2"/>
    <col min="14771" max="14771" width="11.85546875" style="2" customWidth="1"/>
    <col min="14772" max="14772" width="49.7109375" style="2" customWidth="1"/>
    <col min="14773" max="14773" width="9.85546875" style="2" customWidth="1"/>
    <col min="14774" max="14774" width="15.140625" style="2" customWidth="1"/>
    <col min="14775" max="14778" width="0" style="2" hidden="1" customWidth="1"/>
    <col min="14779" max="14779" width="14.28515625" style="2" bestFit="1" customWidth="1"/>
    <col min="14780" max="14780" width="15.5703125" style="2" bestFit="1" customWidth="1"/>
    <col min="14781" max="14781" width="19.42578125" style="2" bestFit="1" customWidth="1"/>
    <col min="14782" max="14782" width="15.85546875" style="2" bestFit="1" customWidth="1"/>
    <col min="14783" max="14783" width="0" style="2" hidden="1" customWidth="1"/>
    <col min="14784" max="14784" width="13.28515625" style="2" bestFit="1" customWidth="1"/>
    <col min="14785" max="15026" width="8.85546875" style="2"/>
    <col min="15027" max="15027" width="11.85546875" style="2" customWidth="1"/>
    <col min="15028" max="15028" width="49.7109375" style="2" customWidth="1"/>
    <col min="15029" max="15029" width="9.85546875" style="2" customWidth="1"/>
    <col min="15030" max="15030" width="15.140625" style="2" customWidth="1"/>
    <col min="15031" max="15034" width="0" style="2" hidden="1" customWidth="1"/>
    <col min="15035" max="15035" width="14.28515625" style="2" bestFit="1" customWidth="1"/>
    <col min="15036" max="15036" width="15.5703125" style="2" bestFit="1" customWidth="1"/>
    <col min="15037" max="15037" width="19.42578125" style="2" bestFit="1" customWidth="1"/>
    <col min="15038" max="15038" width="15.85546875" style="2" bestFit="1" customWidth="1"/>
    <col min="15039" max="15039" width="0" style="2" hidden="1" customWidth="1"/>
    <col min="15040" max="15040" width="13.28515625" style="2" bestFit="1" customWidth="1"/>
    <col min="15041" max="15282" width="8.85546875" style="2"/>
    <col min="15283" max="15283" width="11.85546875" style="2" customWidth="1"/>
    <col min="15284" max="15284" width="49.7109375" style="2" customWidth="1"/>
    <col min="15285" max="15285" width="9.85546875" style="2" customWidth="1"/>
    <col min="15286" max="15286" width="15.140625" style="2" customWidth="1"/>
    <col min="15287" max="15290" width="0" style="2" hidden="1" customWidth="1"/>
    <col min="15291" max="15291" width="14.28515625" style="2" bestFit="1" customWidth="1"/>
    <col min="15292" max="15292" width="15.5703125" style="2" bestFit="1" customWidth="1"/>
    <col min="15293" max="15293" width="19.42578125" style="2" bestFit="1" customWidth="1"/>
    <col min="15294" max="15294" width="15.85546875" style="2" bestFit="1" customWidth="1"/>
    <col min="15295" max="15295" width="0" style="2" hidden="1" customWidth="1"/>
    <col min="15296" max="15296" width="13.28515625" style="2" bestFit="1" customWidth="1"/>
    <col min="15297" max="15538" width="8.85546875" style="2"/>
    <col min="15539" max="15539" width="11.85546875" style="2" customWidth="1"/>
    <col min="15540" max="15540" width="49.7109375" style="2" customWidth="1"/>
    <col min="15541" max="15541" width="9.85546875" style="2" customWidth="1"/>
    <col min="15542" max="15542" width="15.140625" style="2" customWidth="1"/>
    <col min="15543" max="15546" width="0" style="2" hidden="1" customWidth="1"/>
    <col min="15547" max="15547" width="14.28515625" style="2" bestFit="1" customWidth="1"/>
    <col min="15548" max="15548" width="15.5703125" style="2" bestFit="1" customWidth="1"/>
    <col min="15549" max="15549" width="19.42578125" style="2" bestFit="1" customWidth="1"/>
    <col min="15550" max="15550" width="15.85546875" style="2" bestFit="1" customWidth="1"/>
    <col min="15551" max="15551" width="0" style="2" hidden="1" customWidth="1"/>
    <col min="15552" max="15552" width="13.28515625" style="2" bestFit="1" customWidth="1"/>
    <col min="15553" max="15794" width="8.85546875" style="2"/>
    <col min="15795" max="15795" width="11.85546875" style="2" customWidth="1"/>
    <col min="15796" max="15796" width="49.7109375" style="2" customWidth="1"/>
    <col min="15797" max="15797" width="9.85546875" style="2" customWidth="1"/>
    <col min="15798" max="15798" width="15.140625" style="2" customWidth="1"/>
    <col min="15799" max="15802" width="0" style="2" hidden="1" customWidth="1"/>
    <col min="15803" max="15803" width="14.28515625" style="2" bestFit="1" customWidth="1"/>
    <col min="15804" max="15804" width="15.5703125" style="2" bestFit="1" customWidth="1"/>
    <col min="15805" max="15805" width="19.42578125" style="2" bestFit="1" customWidth="1"/>
    <col min="15806" max="15806" width="15.85546875" style="2" bestFit="1" customWidth="1"/>
    <col min="15807" max="15807" width="0" style="2" hidden="1" customWidth="1"/>
    <col min="15808" max="15808" width="13.28515625" style="2" bestFit="1" customWidth="1"/>
    <col min="15809" max="16050" width="8.85546875" style="2"/>
    <col min="16051" max="16051" width="11.85546875" style="2" customWidth="1"/>
    <col min="16052" max="16052" width="49.7109375" style="2" customWidth="1"/>
    <col min="16053" max="16053" width="9.85546875" style="2" customWidth="1"/>
    <col min="16054" max="16054" width="15.140625" style="2" customWidth="1"/>
    <col min="16055" max="16058" width="0" style="2" hidden="1" customWidth="1"/>
    <col min="16059" max="16059" width="14.28515625" style="2" bestFit="1" customWidth="1"/>
    <col min="16060" max="16060" width="15.5703125" style="2" bestFit="1" customWidth="1"/>
    <col min="16061" max="16061" width="19.42578125" style="2" bestFit="1" customWidth="1"/>
    <col min="16062" max="16062" width="15.85546875" style="2" bestFit="1" customWidth="1"/>
    <col min="16063" max="16063" width="0" style="2" hidden="1" customWidth="1"/>
    <col min="16064" max="16064" width="13.28515625" style="2" bestFit="1" customWidth="1"/>
    <col min="16065" max="16317" width="8.85546875" style="2"/>
    <col min="16318" max="16322" width="9.140625" style="2" customWidth="1"/>
    <col min="16323" max="16323" width="8.85546875" style="2"/>
    <col min="16324" max="16329" width="9.140625" style="2" customWidth="1"/>
    <col min="16330" max="16349" width="8.85546875" style="2"/>
    <col min="16350" max="16384" width="8.85546875" style="2" customWidth="1"/>
  </cols>
  <sheetData>
    <row r="1" spans="1:17" ht="2.25" customHeight="1">
      <c r="A1" s="40"/>
      <c r="B1" s="100"/>
      <c r="C1" s="101"/>
      <c r="D1" s="102"/>
      <c r="E1" s="103"/>
      <c r="F1" s="104"/>
      <c r="G1" s="105"/>
      <c r="H1" s="106"/>
      <c r="I1" s="106"/>
      <c r="J1" s="106"/>
      <c r="K1" s="106"/>
      <c r="L1" s="107"/>
      <c r="M1" s="41"/>
    </row>
    <row r="2" spans="1:17" ht="18" customHeight="1">
      <c r="A2" s="40"/>
      <c r="B2" s="154"/>
      <c r="C2" s="154"/>
      <c r="D2" s="154"/>
      <c r="E2" s="154"/>
      <c r="F2" s="154"/>
      <c r="G2" s="154"/>
      <c r="H2" s="154"/>
      <c r="I2" s="154"/>
      <c r="J2" s="154"/>
      <c r="K2" s="154"/>
      <c r="L2" s="154"/>
      <c r="M2" s="155"/>
      <c r="N2" s="130"/>
      <c r="P2" s="7"/>
    </row>
    <row r="3" spans="1:17" ht="18" customHeight="1">
      <c r="A3" s="8"/>
      <c r="B3" s="198" t="s">
        <v>60</v>
      </c>
      <c r="C3" s="198"/>
      <c r="D3" s="198"/>
      <c r="E3" s="198"/>
      <c r="F3" s="198"/>
      <c r="G3" s="198"/>
      <c r="H3" s="198"/>
      <c r="I3" s="198"/>
      <c r="J3" s="198"/>
      <c r="K3" s="198"/>
      <c r="L3" s="198"/>
      <c r="M3" s="199"/>
    </row>
    <row r="4" spans="1:17" ht="15" customHeight="1">
      <c r="A4" s="8"/>
      <c r="B4" s="156" t="s">
        <v>61</v>
      </c>
      <c r="C4" s="156"/>
      <c r="D4" s="156"/>
      <c r="E4" s="156"/>
      <c r="F4" s="156"/>
      <c r="G4" s="156"/>
      <c r="H4" s="156"/>
      <c r="I4" s="156"/>
      <c r="J4" s="156"/>
      <c r="K4" s="156"/>
      <c r="L4" s="156"/>
      <c r="M4" s="157"/>
    </row>
    <row r="5" spans="1:17" ht="15" customHeight="1">
      <c r="A5" s="8"/>
      <c r="B5" s="156" t="s">
        <v>62</v>
      </c>
      <c r="C5" s="156"/>
      <c r="D5" s="156"/>
      <c r="E5" s="156"/>
      <c r="F5" s="156"/>
      <c r="G5" s="156"/>
      <c r="H5" s="156"/>
      <c r="I5" s="156"/>
      <c r="J5" s="156"/>
      <c r="K5" s="156"/>
      <c r="L5" s="156"/>
      <c r="M5" s="157"/>
    </row>
    <row r="6" spans="1:17" ht="16.5" customHeight="1">
      <c r="A6" s="158" t="s">
        <v>59</v>
      </c>
      <c r="B6" s="144"/>
      <c r="C6" s="144"/>
      <c r="D6" s="144"/>
      <c r="E6" s="144"/>
      <c r="F6" s="144"/>
      <c r="G6" s="144"/>
      <c r="H6" s="144"/>
      <c r="I6" s="144"/>
      <c r="J6" s="144"/>
      <c r="K6" s="144"/>
      <c r="L6" s="144"/>
      <c r="M6" s="144"/>
    </row>
    <row r="7" spans="1:17" ht="9.75" customHeight="1">
      <c r="A7" s="145"/>
      <c r="B7" s="145"/>
      <c r="C7" s="145"/>
      <c r="D7" s="145"/>
      <c r="E7" s="145"/>
      <c r="F7" s="145"/>
      <c r="G7" s="145"/>
      <c r="H7" s="145"/>
      <c r="I7" s="145"/>
      <c r="J7" s="145"/>
      <c r="K7" s="145"/>
      <c r="L7" s="145"/>
      <c r="M7" s="145"/>
    </row>
    <row r="8" spans="1:17" ht="16.5" customHeight="1">
      <c r="A8" s="143" t="s">
        <v>0</v>
      </c>
      <c r="B8" s="143" t="s">
        <v>1</v>
      </c>
      <c r="C8" s="143" t="s">
        <v>2</v>
      </c>
      <c r="D8" s="143" t="s">
        <v>44</v>
      </c>
      <c r="E8" s="146" t="s">
        <v>4</v>
      </c>
      <c r="F8" s="146" t="s">
        <v>35</v>
      </c>
      <c r="G8" s="139" t="s">
        <v>47</v>
      </c>
      <c r="H8" s="140"/>
      <c r="I8" s="139" t="s">
        <v>32</v>
      </c>
      <c r="J8" s="140"/>
      <c r="K8" s="151" t="s">
        <v>12</v>
      </c>
      <c r="L8" s="151"/>
      <c r="M8" s="151"/>
    </row>
    <row r="9" spans="1:17" ht="17.25" thickBot="1">
      <c r="A9" s="144"/>
      <c r="B9" s="144"/>
      <c r="C9" s="144"/>
      <c r="D9" s="144"/>
      <c r="E9" s="147"/>
      <c r="F9" s="147"/>
      <c r="G9" s="141"/>
      <c r="H9" s="142"/>
      <c r="I9" s="141"/>
      <c r="J9" s="142"/>
      <c r="K9" s="151"/>
      <c r="L9" s="151"/>
      <c r="M9" s="151"/>
    </row>
    <row r="10" spans="1:17" ht="30.75" customHeight="1">
      <c r="A10" s="145"/>
      <c r="B10" s="145"/>
      <c r="C10" s="145"/>
      <c r="D10" s="145"/>
      <c r="E10" s="148"/>
      <c r="F10" s="148"/>
      <c r="G10" s="42" t="s">
        <v>10</v>
      </c>
      <c r="H10" s="73" t="s">
        <v>11</v>
      </c>
      <c r="I10" s="111" t="s">
        <v>34</v>
      </c>
      <c r="J10" s="73" t="s">
        <v>33</v>
      </c>
      <c r="K10" s="73" t="s">
        <v>5</v>
      </c>
      <c r="L10" s="111" t="s">
        <v>13</v>
      </c>
      <c r="M10" s="135" t="s">
        <v>14</v>
      </c>
      <c r="N10" s="149" t="s">
        <v>48</v>
      </c>
    </row>
    <row r="11" spans="1:17" ht="42.75" customHeight="1">
      <c r="A11" s="115">
        <v>1</v>
      </c>
      <c r="B11" s="116" t="s">
        <v>6</v>
      </c>
      <c r="C11" s="116"/>
      <c r="D11" s="117"/>
      <c r="E11" s="118"/>
      <c r="F11" s="118"/>
      <c r="G11" s="119"/>
      <c r="H11" s="118"/>
      <c r="I11" s="118"/>
      <c r="J11" s="118"/>
      <c r="K11" s="120"/>
      <c r="L11" s="118"/>
      <c r="M11" s="136"/>
      <c r="N11" s="150"/>
    </row>
    <row r="12" spans="1:17" ht="73.5" customHeight="1">
      <c r="A12" s="43" t="s">
        <v>51</v>
      </c>
      <c r="B12" s="44" t="s">
        <v>53</v>
      </c>
      <c r="C12" s="43" t="s">
        <v>2</v>
      </c>
      <c r="D12" s="62">
        <v>1</v>
      </c>
      <c r="E12" s="37">
        <v>18339.12</v>
      </c>
      <c r="F12" s="37">
        <f>TRUNC(D12*E12,2)</f>
        <v>18339.12</v>
      </c>
      <c r="G12" s="46">
        <f>N12</f>
        <v>1</v>
      </c>
      <c r="H12" s="37">
        <f t="shared" ref="H12" si="0">TRUNC(G12*E12,2)</f>
        <v>18339.12</v>
      </c>
      <c r="I12" s="39">
        <f>SUM(N12:N12)</f>
        <v>1</v>
      </c>
      <c r="J12" s="37">
        <f>I12*E12</f>
        <v>18339.12</v>
      </c>
      <c r="K12" s="38">
        <f t="shared" ref="K12" si="1">D12-I12</f>
        <v>0</v>
      </c>
      <c r="L12" s="38">
        <f t="shared" ref="L12" si="2">TRUNC(K12*E12,2)</f>
        <v>0</v>
      </c>
      <c r="M12" s="137">
        <f t="shared" ref="M12" si="3">(D12-I12)/D12</f>
        <v>0</v>
      </c>
      <c r="N12" s="132">
        <v>1</v>
      </c>
    </row>
    <row r="13" spans="1:17" ht="46.5" customHeight="1">
      <c r="A13" s="43" t="s">
        <v>52</v>
      </c>
      <c r="B13" s="44" t="s">
        <v>54</v>
      </c>
      <c r="C13" s="43" t="s">
        <v>2</v>
      </c>
      <c r="D13" s="62">
        <v>1</v>
      </c>
      <c r="E13" s="37">
        <v>761.279</v>
      </c>
      <c r="F13" s="37">
        <f>TRUNC(D13*E13,2)</f>
        <v>761.27</v>
      </c>
      <c r="G13" s="46">
        <f>N13</f>
        <v>1</v>
      </c>
      <c r="H13" s="37">
        <f t="shared" ref="H13" si="4">TRUNC(G13*E13,2)</f>
        <v>761.27</v>
      </c>
      <c r="I13" s="39">
        <f>SUM(N13:N13)</f>
        <v>1</v>
      </c>
      <c r="J13" s="37">
        <f>I13*E13</f>
        <v>761.279</v>
      </c>
      <c r="K13" s="38">
        <f t="shared" ref="K13" si="5">D13-I13</f>
        <v>0</v>
      </c>
      <c r="L13" s="38">
        <f t="shared" ref="L13" si="6">TRUNC(K13*E13,2)</f>
        <v>0</v>
      </c>
      <c r="M13" s="137">
        <f t="shared" ref="M13" si="7">(D13-I13)/D13</f>
        <v>0</v>
      </c>
      <c r="N13" s="132">
        <v>1</v>
      </c>
    </row>
    <row r="14" spans="1:17" ht="28.5" customHeight="1">
      <c r="A14" s="159" t="s">
        <v>7</v>
      </c>
      <c r="B14" s="159"/>
      <c r="C14" s="159"/>
      <c r="D14" s="159"/>
      <c r="E14" s="159"/>
      <c r="F14" s="112">
        <f>SUM(F12:F13)</f>
        <v>19100.39</v>
      </c>
      <c r="G14" s="113"/>
      <c r="H14" s="112">
        <f>SUM(H12:H13)</f>
        <v>19100.39</v>
      </c>
      <c r="I14" s="112"/>
      <c r="J14" s="112">
        <f>SUM(J12:J13)</f>
        <v>19100.398999999998</v>
      </c>
      <c r="K14" s="114"/>
      <c r="L14" s="112">
        <f>SUM(L12:L13)</f>
        <v>0</v>
      </c>
      <c r="M14" s="138">
        <f>(F14-J14)/F14</f>
        <v>-4.7119456713687848E-7</v>
      </c>
      <c r="N14" s="133"/>
      <c r="Q14" s="122"/>
    </row>
    <row r="15" spans="1:17" ht="28.5" customHeight="1">
      <c r="A15" s="159" t="s">
        <v>8</v>
      </c>
      <c r="B15" s="159"/>
      <c r="C15" s="159"/>
      <c r="D15" s="159"/>
      <c r="E15" s="159"/>
      <c r="F15" s="112">
        <f>TRUNC(F14*0.2502,2)</f>
        <v>4778.91</v>
      </c>
      <c r="G15" s="113"/>
      <c r="H15" s="112">
        <f>TRUNC(H14*0.2502,2)</f>
        <v>4778.91</v>
      </c>
      <c r="I15" s="112"/>
      <c r="J15" s="112">
        <f>TRUNC(J14*0.2502,2)</f>
        <v>4778.91</v>
      </c>
      <c r="K15" s="114"/>
      <c r="L15" s="112">
        <f>TRUNC(L14*0.2502,2)</f>
        <v>0</v>
      </c>
      <c r="M15" s="138">
        <f>(F15-J15)/F15</f>
        <v>0</v>
      </c>
      <c r="N15" s="133"/>
    </row>
    <row r="16" spans="1:17" ht="28.5" customHeight="1" thickBot="1">
      <c r="A16" s="159" t="s">
        <v>9</v>
      </c>
      <c r="B16" s="159"/>
      <c r="C16" s="159"/>
      <c r="D16" s="159"/>
      <c r="E16" s="159"/>
      <c r="F16" s="112">
        <f>SUM(F14:F15)+0.01</f>
        <v>23879.309999999998</v>
      </c>
      <c r="G16" s="113"/>
      <c r="H16" s="112">
        <f>F16</f>
        <v>23879.309999999998</v>
      </c>
      <c r="I16" s="112"/>
      <c r="J16" s="112">
        <f>SUM(J14:J15)</f>
        <v>23879.308999999997</v>
      </c>
      <c r="K16" s="114"/>
      <c r="L16" s="112">
        <f>SUM(L14:L15)</f>
        <v>0</v>
      </c>
      <c r="M16" s="138">
        <f>(F16-J16)/F16</f>
        <v>4.1877256930946788E-8</v>
      </c>
      <c r="N16" s="134"/>
    </row>
    <row r="17" spans="1:27" ht="90" customHeight="1">
      <c r="A17" s="160" t="s">
        <v>63</v>
      </c>
      <c r="B17" s="152"/>
      <c r="C17" s="152" t="s">
        <v>64</v>
      </c>
      <c r="D17" s="152"/>
      <c r="E17" s="152"/>
      <c r="F17" s="152"/>
      <c r="G17" s="152" t="s">
        <v>65</v>
      </c>
      <c r="H17" s="152"/>
      <c r="I17" s="152"/>
      <c r="J17" s="152" t="s">
        <v>66</v>
      </c>
      <c r="K17" s="152"/>
      <c r="L17" s="152"/>
      <c r="M17" s="153"/>
      <c r="O17" s="161"/>
      <c r="P17" s="162"/>
      <c r="U17" s="163"/>
      <c r="V17" s="164"/>
      <c r="Z17" s="131"/>
      <c r="AA17" s="69"/>
    </row>
    <row r="18" spans="1:27" ht="20.25" customHeight="1">
      <c r="A18" s="160"/>
      <c r="B18" s="152"/>
      <c r="C18" s="152"/>
      <c r="D18" s="152"/>
      <c r="E18" s="152"/>
      <c r="F18" s="152"/>
      <c r="G18" s="152"/>
      <c r="H18" s="152"/>
      <c r="I18" s="152"/>
      <c r="J18" s="152"/>
      <c r="K18" s="152"/>
      <c r="L18" s="152"/>
      <c r="M18" s="153"/>
      <c r="O18" s="161"/>
      <c r="P18" s="162"/>
      <c r="U18" s="163"/>
      <c r="V18" s="164"/>
      <c r="Z18" s="131"/>
      <c r="AA18" s="69"/>
    </row>
  </sheetData>
  <mergeCells count="29">
    <mergeCell ref="A17:B17"/>
    <mergeCell ref="O17:P17"/>
    <mergeCell ref="U17:V17"/>
    <mergeCell ref="C17:F17"/>
    <mergeCell ref="G17:I17"/>
    <mergeCell ref="J17:M17"/>
    <mergeCell ref="A18:B18"/>
    <mergeCell ref="C18:G18"/>
    <mergeCell ref="H18:M18"/>
    <mergeCell ref="O18:P18"/>
    <mergeCell ref="U18:V18"/>
    <mergeCell ref="B2:M2"/>
    <mergeCell ref="B3:M3"/>
    <mergeCell ref="B4:M4"/>
    <mergeCell ref="B5:M5"/>
    <mergeCell ref="A6:M7"/>
    <mergeCell ref="C8:C10"/>
    <mergeCell ref="B8:B10"/>
    <mergeCell ref="A8:A10"/>
    <mergeCell ref="I8:J9"/>
    <mergeCell ref="A14:E14"/>
    <mergeCell ref="A15:E15"/>
    <mergeCell ref="A16:E16"/>
    <mergeCell ref="G8:H9"/>
    <mergeCell ref="D8:D10"/>
    <mergeCell ref="F8:F10"/>
    <mergeCell ref="N10:N11"/>
    <mergeCell ref="K8:M9"/>
    <mergeCell ref="E8:E10"/>
  </mergeCells>
  <phoneticPr fontId="51" type="noConversion"/>
  <pageMargins left="0.59055118110236227" right="0.35433070866141736" top="0.55118110236220474" bottom="0.55118110236220474" header="0.51181102362204722" footer="0.51181102362204722"/>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H58"/>
  <sheetViews>
    <sheetView view="pageBreakPreview" zoomScaleSheetLayoutView="100" workbookViewId="0">
      <selection activeCell="D20" sqref="D2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4.25" customHeight="1">
      <c r="A1" s="77"/>
      <c r="B1" s="78"/>
      <c r="C1" s="78"/>
      <c r="D1" s="78"/>
      <c r="E1" s="78"/>
      <c r="F1" s="78"/>
      <c r="G1" s="78"/>
      <c r="H1" s="79"/>
    </row>
    <row r="2" spans="1:8">
      <c r="A2" s="172" t="s">
        <v>55</v>
      </c>
      <c r="B2" s="173"/>
      <c r="C2" s="173"/>
      <c r="D2" s="173"/>
      <c r="E2" s="173"/>
      <c r="F2" s="173"/>
      <c r="G2" s="173"/>
      <c r="H2" s="174"/>
    </row>
    <row r="3" spans="1:8">
      <c r="A3" s="175" t="s">
        <v>56</v>
      </c>
      <c r="B3" s="176"/>
      <c r="C3" s="176"/>
      <c r="D3" s="176"/>
      <c r="E3" s="176"/>
      <c r="F3" s="176"/>
      <c r="G3" s="176"/>
      <c r="H3" s="177"/>
    </row>
    <row r="4" spans="1:8">
      <c r="A4" s="178" t="s">
        <v>49</v>
      </c>
      <c r="B4" s="179"/>
      <c r="C4" s="179"/>
      <c r="D4" s="179"/>
      <c r="E4" s="179"/>
      <c r="F4" s="179"/>
      <c r="G4" s="179"/>
      <c r="H4" s="180"/>
    </row>
    <row r="5" spans="1:8" ht="7.5" customHeight="1">
      <c r="A5" s="17"/>
      <c r="B5" s="80"/>
      <c r="C5" s="81"/>
      <c r="D5" s="81"/>
      <c r="E5" s="9"/>
      <c r="F5" s="81"/>
      <c r="G5" s="81"/>
      <c r="H5" s="19"/>
    </row>
    <row r="6" spans="1:8">
      <c r="A6" s="82">
        <v>1</v>
      </c>
      <c r="B6" s="181" t="s">
        <v>25</v>
      </c>
      <c r="C6" s="181"/>
      <c r="D6" s="181"/>
      <c r="E6" s="181"/>
      <c r="F6" s="181"/>
      <c r="G6" s="181"/>
      <c r="H6" s="182"/>
    </row>
    <row r="7" spans="1:8" ht="49.5" customHeight="1">
      <c r="A7" s="83" t="s">
        <v>51</v>
      </c>
      <c r="B7" s="183" t="s">
        <v>53</v>
      </c>
      <c r="C7" s="184"/>
      <c r="D7" s="184"/>
      <c r="E7" s="184"/>
      <c r="F7" s="184"/>
      <c r="G7" s="184"/>
      <c r="H7" s="185"/>
    </row>
    <row r="8" spans="1:8" ht="15.75" customHeight="1">
      <c r="A8" s="84"/>
      <c r="B8" s="170"/>
      <c r="C8" s="171"/>
      <c r="D8" s="171"/>
      <c r="E8" s="171"/>
      <c r="F8" s="171"/>
      <c r="G8" s="85" t="s">
        <v>26</v>
      </c>
      <c r="H8" s="90" t="s">
        <v>2</v>
      </c>
    </row>
    <row r="9" spans="1:8">
      <c r="A9" s="20"/>
      <c r="B9" s="10"/>
      <c r="C9" s="186"/>
      <c r="D9" s="186"/>
      <c r="E9" s="186"/>
      <c r="F9" s="21"/>
      <c r="G9" s="86"/>
      <c r="H9" s="22"/>
    </row>
    <row r="10" spans="1:8">
      <c r="B10" s="98" t="s">
        <v>15</v>
      </c>
      <c r="C10" s="187" t="s">
        <v>37</v>
      </c>
      <c r="D10" s="187"/>
      <c r="E10" s="187"/>
      <c r="F10" s="21"/>
      <c r="G10" s="86"/>
      <c r="H10" s="22"/>
    </row>
    <row r="11" spans="1:8" ht="15.75">
      <c r="A11" s="20"/>
      <c r="B11" s="48" t="s">
        <v>16</v>
      </c>
      <c r="C11" s="48"/>
      <c r="D11" s="48" t="s">
        <v>27</v>
      </c>
      <c r="E11" s="49" t="s">
        <v>17</v>
      </c>
      <c r="F11" s="49" t="s">
        <v>18</v>
      </c>
      <c r="G11" s="49" t="s">
        <v>3</v>
      </c>
      <c r="H11" s="22"/>
    </row>
    <row r="12" spans="1:8">
      <c r="A12" s="32"/>
      <c r="B12" s="91" t="s">
        <v>57</v>
      </c>
      <c r="C12" s="51"/>
      <c r="D12" s="50"/>
      <c r="E12" s="52"/>
      <c r="F12" s="53"/>
      <c r="G12" s="53">
        <v>1</v>
      </c>
      <c r="H12" s="22"/>
    </row>
    <row r="13" spans="1:8" ht="15.75">
      <c r="A13" s="20"/>
      <c r="B13" s="54" t="s">
        <v>3</v>
      </c>
      <c r="C13" s="55"/>
      <c r="D13" s="55"/>
      <c r="E13" s="55"/>
      <c r="F13" s="55"/>
      <c r="G13" s="87">
        <f>SUM(G12:G12)</f>
        <v>1</v>
      </c>
      <c r="H13" s="22"/>
    </row>
    <row r="14" spans="1:8">
      <c r="A14" s="20"/>
      <c r="B14" s="80"/>
      <c r="C14" s="80"/>
      <c r="D14" s="80"/>
      <c r="E14" s="80"/>
      <c r="F14" s="80"/>
      <c r="G14" s="80"/>
      <c r="H14" s="22"/>
    </row>
    <row r="15" spans="1:8" ht="15.75">
      <c r="A15" s="23"/>
      <c r="B15" s="56" t="s">
        <v>19</v>
      </c>
      <c r="C15" s="57">
        <v>1</v>
      </c>
      <c r="D15" s="80"/>
      <c r="E15" s="80"/>
      <c r="F15" s="80"/>
      <c r="G15" s="80"/>
      <c r="H15" s="24"/>
    </row>
    <row r="16" spans="1:8" ht="15.75">
      <c r="A16" s="25"/>
      <c r="B16" s="56" t="s">
        <v>20</v>
      </c>
      <c r="C16" s="57">
        <v>1</v>
      </c>
      <c r="D16" s="80"/>
      <c r="E16" s="80"/>
      <c r="F16" s="80"/>
      <c r="G16" s="80"/>
      <c r="H16" s="24"/>
    </row>
    <row r="17" spans="1:8" ht="15.75">
      <c r="A17" s="25"/>
      <c r="B17" s="56" t="s">
        <v>21</v>
      </c>
      <c r="C17" s="57">
        <f>C15-C16</f>
        <v>0</v>
      </c>
      <c r="D17" s="80"/>
      <c r="E17" s="80"/>
      <c r="F17" s="80"/>
      <c r="G17" s="80"/>
      <c r="H17" s="24"/>
    </row>
    <row r="18" spans="1:8" ht="15.75">
      <c r="A18" s="74"/>
      <c r="B18" s="56" t="s">
        <v>22</v>
      </c>
      <c r="C18" s="57"/>
      <c r="D18" s="80"/>
      <c r="E18" s="80"/>
      <c r="F18" s="80"/>
      <c r="G18" s="80"/>
      <c r="H18" s="24"/>
    </row>
    <row r="19" spans="1:8" ht="15.75">
      <c r="A19" s="74"/>
      <c r="B19" s="56" t="s">
        <v>23</v>
      </c>
      <c r="C19" s="57">
        <f>G12</f>
        <v>1</v>
      </c>
      <c r="D19" s="80"/>
      <c r="E19" s="80"/>
      <c r="F19" s="80"/>
      <c r="G19" s="80"/>
      <c r="H19" s="24"/>
    </row>
    <row r="20" spans="1:8" ht="15.75">
      <c r="A20" s="74"/>
      <c r="B20" s="72"/>
      <c r="H20" s="24"/>
    </row>
    <row r="21" spans="1:8">
      <c r="A21" s="74"/>
      <c r="H21" s="24"/>
    </row>
    <row r="22" spans="1:8">
      <c r="A22" s="74"/>
      <c r="H22" s="24"/>
    </row>
    <row r="23" spans="1:8">
      <c r="A23" s="74"/>
      <c r="H23" s="24"/>
    </row>
    <row r="24" spans="1:8">
      <c r="A24" s="74"/>
      <c r="H24" s="24"/>
    </row>
    <row r="25" spans="1:8" ht="15.75">
      <c r="A25" s="20"/>
      <c r="B25" s="72"/>
      <c r="C25" s="80"/>
      <c r="D25" s="80"/>
      <c r="E25" s="80"/>
      <c r="F25" s="188"/>
      <c r="G25" s="188"/>
      <c r="H25" s="189"/>
    </row>
    <row r="26" spans="1:8" ht="15.75">
      <c r="A26" s="20"/>
      <c r="B26" s="72"/>
      <c r="C26" s="80"/>
      <c r="D26" s="80"/>
      <c r="E26" s="80"/>
      <c r="F26" s="188"/>
      <c r="G26" s="188"/>
      <c r="H26" s="189"/>
    </row>
    <row r="27" spans="1:8" ht="15.75">
      <c r="A27" s="20"/>
      <c r="B27" s="72"/>
      <c r="C27" s="80"/>
      <c r="D27" s="80"/>
      <c r="E27" s="80"/>
      <c r="F27" s="188"/>
      <c r="G27" s="188"/>
      <c r="H27" s="189"/>
    </row>
    <row r="28" spans="1:8" ht="15.75">
      <c r="A28" s="20"/>
      <c r="B28" s="72"/>
      <c r="C28" s="80"/>
      <c r="D28" s="80"/>
      <c r="E28" s="80"/>
      <c r="F28" s="188"/>
      <c r="G28" s="188"/>
      <c r="H28" s="189"/>
    </row>
    <row r="29" spans="1:8" ht="15.75">
      <c r="A29" s="20"/>
      <c r="B29" s="72"/>
      <c r="C29" s="80"/>
      <c r="D29" s="80"/>
      <c r="E29" s="80"/>
      <c r="F29" s="80"/>
      <c r="G29" s="80"/>
      <c r="H29" s="24"/>
    </row>
    <row r="30" spans="1:8" ht="15.75">
      <c r="A30" s="20"/>
      <c r="B30" s="72"/>
      <c r="C30" s="80"/>
      <c r="D30" s="80"/>
      <c r="E30" s="80"/>
      <c r="G30" s="80"/>
      <c r="H30" s="24"/>
    </row>
    <row r="31" spans="1:8" ht="15.75">
      <c r="A31" s="20"/>
      <c r="B31" s="72"/>
      <c r="C31" s="80"/>
      <c r="D31" s="80"/>
      <c r="E31" s="80"/>
      <c r="F31" s="80"/>
      <c r="G31" s="80"/>
      <c r="H31" s="24"/>
    </row>
    <row r="32" spans="1:8" ht="15.75">
      <c r="A32" s="20"/>
      <c r="B32" s="72"/>
      <c r="C32" s="80"/>
      <c r="D32" s="80"/>
      <c r="E32" s="80"/>
      <c r="F32" s="80"/>
      <c r="G32" s="80"/>
      <c r="H32" s="24"/>
    </row>
    <row r="33" spans="1:8" ht="15.75">
      <c r="A33" s="20"/>
      <c r="B33" s="72"/>
      <c r="C33" s="80"/>
      <c r="D33" s="80"/>
      <c r="E33" s="80"/>
      <c r="F33" s="80"/>
      <c r="G33" s="80"/>
      <c r="H33" s="24"/>
    </row>
    <row r="34" spans="1:8" ht="15.75">
      <c r="A34" s="20"/>
      <c r="B34" s="108"/>
      <c r="C34" s="80"/>
      <c r="D34" s="80"/>
      <c r="E34" s="80"/>
      <c r="F34" s="80"/>
      <c r="G34" s="80"/>
      <c r="H34" s="24"/>
    </row>
    <row r="35" spans="1:8" ht="15.75">
      <c r="A35" s="20"/>
      <c r="B35" s="108"/>
      <c r="C35" s="80"/>
      <c r="D35" s="80"/>
      <c r="E35" s="80"/>
      <c r="F35" s="80"/>
      <c r="G35" s="80"/>
      <c r="H35" s="24"/>
    </row>
    <row r="36" spans="1:8" ht="15.75">
      <c r="A36" s="20"/>
      <c r="B36" s="108"/>
      <c r="C36" s="80"/>
      <c r="D36" s="80"/>
      <c r="E36" s="80"/>
      <c r="F36" s="80"/>
      <c r="G36" s="80"/>
      <c r="H36" s="24"/>
    </row>
    <row r="37" spans="1:8" ht="15.75">
      <c r="A37" s="20"/>
      <c r="B37" s="108"/>
      <c r="C37" s="80"/>
      <c r="D37" s="80"/>
      <c r="E37" s="80"/>
      <c r="F37" s="80"/>
      <c r="G37" s="80"/>
      <c r="H37" s="24"/>
    </row>
    <row r="38" spans="1:8" ht="15.75">
      <c r="A38" s="20"/>
      <c r="B38" s="108"/>
      <c r="C38" s="80"/>
      <c r="D38" s="80"/>
      <c r="E38" s="80"/>
      <c r="F38" s="80"/>
      <c r="G38" s="80"/>
      <c r="H38" s="24"/>
    </row>
    <row r="39" spans="1:8" ht="15.75">
      <c r="A39" s="20"/>
      <c r="B39" s="72"/>
      <c r="C39" s="80"/>
      <c r="D39" s="80"/>
      <c r="E39" s="80"/>
      <c r="F39" s="80"/>
      <c r="G39" s="80"/>
      <c r="H39" s="24"/>
    </row>
    <row r="40" spans="1:8">
      <c r="A40" s="20"/>
      <c r="C40" s="80"/>
      <c r="D40" s="80"/>
      <c r="E40" s="80"/>
      <c r="F40" s="80"/>
      <c r="G40" s="80"/>
      <c r="H40" s="24"/>
    </row>
    <row r="41" spans="1:8" ht="15.75">
      <c r="A41" s="20"/>
      <c r="B41" s="88"/>
      <c r="C41" s="88"/>
      <c r="D41" s="88"/>
      <c r="E41" s="80"/>
      <c r="F41" s="80"/>
      <c r="G41" s="11"/>
      <c r="H41" s="26"/>
    </row>
    <row r="42" spans="1:8" ht="30">
      <c r="A42" s="20"/>
      <c r="B42" s="70" t="s">
        <v>39</v>
      </c>
      <c r="C42" s="60" t="s">
        <v>40</v>
      </c>
      <c r="D42" s="71" t="s">
        <v>41</v>
      </c>
      <c r="E42" s="80"/>
      <c r="F42" s="80"/>
      <c r="G42" s="11"/>
      <c r="H42" s="26"/>
    </row>
    <row r="43" spans="1:8" ht="15.75">
      <c r="A43" s="20"/>
      <c r="B43" s="61">
        <v>1.5</v>
      </c>
      <c r="C43" s="110">
        <v>6</v>
      </c>
      <c r="D43" s="63">
        <f>B43*C43</f>
        <v>9</v>
      </c>
      <c r="E43" s="80"/>
      <c r="F43" s="80"/>
      <c r="G43" s="11"/>
      <c r="H43" s="26"/>
    </row>
    <row r="44" spans="1:8" ht="15.75">
      <c r="A44" s="20"/>
      <c r="B44" s="61">
        <v>1</v>
      </c>
      <c r="C44" s="110">
        <v>2</v>
      </c>
      <c r="D44" s="63">
        <f t="shared" ref="D44:D51" si="0">B44*C44</f>
        <v>2</v>
      </c>
      <c r="E44" s="80"/>
      <c r="F44" s="80"/>
      <c r="G44" s="11"/>
      <c r="H44" s="26"/>
    </row>
    <row r="45" spans="1:8" ht="15.75">
      <c r="A45" s="20"/>
      <c r="B45" s="61">
        <f>[2]ÁREAS!$K$34</f>
        <v>17.62</v>
      </c>
      <c r="C45" s="110">
        <v>2</v>
      </c>
      <c r="D45" s="63">
        <f t="shared" si="0"/>
        <v>35.24</v>
      </c>
      <c r="E45" s="80"/>
      <c r="F45" s="80"/>
      <c r="G45" s="11"/>
      <c r="H45" s="26"/>
    </row>
    <row r="46" spans="1:8" ht="15.75">
      <c r="A46" s="20"/>
      <c r="B46" s="61">
        <v>2.5</v>
      </c>
      <c r="C46" s="110">
        <v>2</v>
      </c>
      <c r="D46" s="63">
        <f t="shared" si="0"/>
        <v>5</v>
      </c>
      <c r="E46" s="80"/>
      <c r="F46" s="80"/>
      <c r="G46" s="11"/>
      <c r="H46" s="26"/>
    </row>
    <row r="47" spans="1:8" ht="15.75">
      <c r="A47" s="20"/>
      <c r="B47" s="61">
        <v>3</v>
      </c>
      <c r="C47" s="110">
        <v>2</v>
      </c>
      <c r="D47" s="63">
        <f t="shared" si="0"/>
        <v>6</v>
      </c>
      <c r="E47" s="92"/>
      <c r="F47" s="65"/>
      <c r="G47" s="11"/>
      <c r="H47" s="26"/>
    </row>
    <row r="48" spans="1:8" ht="15.75">
      <c r="A48" s="20"/>
      <c r="B48" s="61">
        <v>5</v>
      </c>
      <c r="C48" s="110">
        <v>1</v>
      </c>
      <c r="D48" s="63">
        <f t="shared" si="0"/>
        <v>5</v>
      </c>
      <c r="E48" s="92"/>
      <c r="F48" s="65"/>
      <c r="G48" s="11"/>
      <c r="H48" s="26"/>
    </row>
    <row r="49" spans="1:8" ht="15.75">
      <c r="A49" s="20"/>
      <c r="B49" s="61">
        <v>6</v>
      </c>
      <c r="C49" s="110">
        <v>3</v>
      </c>
      <c r="D49" s="63">
        <f t="shared" si="0"/>
        <v>18</v>
      </c>
      <c r="E49" s="92"/>
      <c r="F49" s="80"/>
      <c r="G49" s="11"/>
      <c r="H49" s="26"/>
    </row>
    <row r="50" spans="1:8" ht="15.75">
      <c r="A50" s="20"/>
      <c r="B50" s="61">
        <v>2</v>
      </c>
      <c r="C50" s="109">
        <v>1</v>
      </c>
      <c r="D50" s="63">
        <f t="shared" si="0"/>
        <v>2</v>
      </c>
      <c r="E50" s="92"/>
      <c r="F50" s="80"/>
      <c r="G50" s="11"/>
      <c r="H50" s="26"/>
    </row>
    <row r="51" spans="1:8" ht="15.75">
      <c r="A51" s="20"/>
      <c r="B51" s="61">
        <v>4</v>
      </c>
      <c r="C51" s="109">
        <v>1</v>
      </c>
      <c r="D51" s="63">
        <f t="shared" si="0"/>
        <v>4</v>
      </c>
      <c r="E51" s="92"/>
      <c r="F51" s="80"/>
      <c r="G51" s="11"/>
      <c r="H51" s="26"/>
    </row>
    <row r="52" spans="1:8" ht="15.75">
      <c r="A52" s="20"/>
      <c r="B52" s="60"/>
      <c r="C52" s="75" t="s">
        <v>38</v>
      </c>
      <c r="D52" s="63">
        <f>SUM(D43:D51)</f>
        <v>86.240000000000009</v>
      </c>
      <c r="E52" s="66" t="s">
        <v>45</v>
      </c>
      <c r="F52" s="66" t="s">
        <v>46</v>
      </c>
      <c r="G52" s="66" t="s">
        <v>43</v>
      </c>
      <c r="H52" s="26"/>
    </row>
    <row r="53" spans="1:8" ht="15.75">
      <c r="A53" s="20"/>
      <c r="B53" s="168" t="s">
        <v>42</v>
      </c>
      <c r="C53" s="169"/>
      <c r="D53" s="63">
        <f>D52/3</f>
        <v>28.74666666666667</v>
      </c>
      <c r="E53" s="96">
        <v>3</v>
      </c>
      <c r="F53" s="96">
        <f>D53-E53</f>
        <v>25.74666666666667</v>
      </c>
      <c r="G53" s="96">
        <f>D53-E53-F53</f>
        <v>0</v>
      </c>
      <c r="H53" s="26"/>
    </row>
    <row r="54" spans="1:8" ht="15.75">
      <c r="A54" s="20"/>
      <c r="B54" s="10"/>
      <c r="C54" s="86"/>
      <c r="D54" s="86"/>
      <c r="E54" s="86"/>
      <c r="F54" s="21"/>
      <c r="G54" s="89"/>
      <c r="H54" s="22"/>
    </row>
    <row r="55" spans="1:8" ht="15.75">
      <c r="A55" s="59" t="s">
        <v>24</v>
      </c>
      <c r="B55" s="33"/>
      <c r="C55" s="34"/>
      <c r="D55" s="35"/>
      <c r="E55" s="36"/>
      <c r="F55" s="34"/>
      <c r="G55" s="34"/>
      <c r="H55" s="47"/>
    </row>
    <row r="56" spans="1:8" ht="15" customHeight="1">
      <c r="A56" s="165" t="s">
        <v>36</v>
      </c>
      <c r="B56" s="166"/>
      <c r="C56" s="166"/>
      <c r="D56" s="166"/>
      <c r="E56" s="166"/>
      <c r="F56" s="166"/>
      <c r="G56" s="166"/>
      <c r="H56" s="167"/>
    </row>
    <row r="57" spans="1:8" ht="15.75">
      <c r="A57" s="27"/>
      <c r="B57" s="16"/>
      <c r="C57" s="76"/>
      <c r="D57" s="76"/>
      <c r="E57" s="76"/>
      <c r="F57" s="29"/>
      <c r="G57" s="30"/>
      <c r="H57" s="31"/>
    </row>
    <row r="58" spans="1:8">
      <c r="A58" s="10"/>
      <c r="B58" s="12"/>
      <c r="C58" s="64"/>
      <c r="D58" s="14"/>
      <c r="E58" s="15"/>
      <c r="F58" s="64"/>
      <c r="G58" s="64"/>
      <c r="H58" s="64"/>
    </row>
  </sheetData>
  <mergeCells count="11">
    <mergeCell ref="A56:H56"/>
    <mergeCell ref="B53:C53"/>
    <mergeCell ref="B8:F8"/>
    <mergeCell ref="A2:H2"/>
    <mergeCell ref="A3:H3"/>
    <mergeCell ref="A4:H4"/>
    <mergeCell ref="B6:H6"/>
    <mergeCell ref="B7:H7"/>
    <mergeCell ref="C9:E9"/>
    <mergeCell ref="C10:E10"/>
    <mergeCell ref="F25:H28"/>
  </mergeCells>
  <pageMargins left="0.51181102362204722" right="0.51181102362204722" top="0.78740157480314965" bottom="0.78740157480314965" header="0.31496062992125984" footer="0.31496062992125984"/>
  <pageSetup paperSize="9" scale="79"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H52"/>
  <sheetViews>
    <sheetView view="pageBreakPreview" zoomScaleSheetLayoutView="100" workbookViewId="0">
      <selection activeCell="B12" sqref="B12"/>
    </sheetView>
  </sheetViews>
  <sheetFormatPr defaultRowHeight="15"/>
  <cols>
    <col min="1" max="1" width="12.28515625" customWidth="1"/>
    <col min="2" max="2" width="29.140625" customWidth="1"/>
    <col min="3" max="3" width="15.42578125" bestFit="1" customWidth="1"/>
    <col min="4" max="4" width="12.140625" bestFit="1" customWidth="1"/>
    <col min="5" max="5" width="11.7109375" bestFit="1" customWidth="1"/>
    <col min="6" max="6" width="9.7109375" bestFit="1" customWidth="1"/>
    <col min="7" max="7" width="10.42578125" customWidth="1"/>
    <col min="8" max="8" width="9" bestFit="1" customWidth="1"/>
  </cols>
  <sheetData>
    <row r="1" spans="1:8" ht="12" customHeight="1">
      <c r="A1" s="77"/>
      <c r="B1" s="78"/>
      <c r="C1" s="78"/>
      <c r="D1" s="78"/>
      <c r="E1" s="78"/>
      <c r="F1" s="78"/>
      <c r="G1" s="78"/>
      <c r="H1" s="79"/>
    </row>
    <row r="2" spans="1:8">
      <c r="A2" s="172" t="s">
        <v>55</v>
      </c>
      <c r="B2" s="173"/>
      <c r="C2" s="173"/>
      <c r="D2" s="173"/>
      <c r="E2" s="173"/>
      <c r="F2" s="173"/>
      <c r="G2" s="173"/>
      <c r="H2" s="174"/>
    </row>
    <row r="3" spans="1:8">
      <c r="A3" s="175" t="s">
        <v>56</v>
      </c>
      <c r="B3" s="176"/>
      <c r="C3" s="176"/>
      <c r="D3" s="176"/>
      <c r="E3" s="176"/>
      <c r="F3" s="176"/>
      <c r="G3" s="176"/>
      <c r="H3" s="177"/>
    </row>
    <row r="4" spans="1:8">
      <c r="A4" s="178" t="s">
        <v>50</v>
      </c>
      <c r="B4" s="179"/>
      <c r="C4" s="179"/>
      <c r="D4" s="179"/>
      <c r="E4" s="179"/>
      <c r="F4" s="179"/>
      <c r="G4" s="179"/>
      <c r="H4" s="180"/>
    </row>
    <row r="5" spans="1:8">
      <c r="A5" s="82"/>
      <c r="B5" s="194"/>
      <c r="C5" s="194"/>
      <c r="D5" s="194"/>
      <c r="E5" s="194"/>
      <c r="F5" s="194"/>
      <c r="G5" s="194"/>
      <c r="H5" s="195"/>
    </row>
    <row r="6" spans="1:8" ht="31.5" customHeight="1">
      <c r="A6" s="83" t="s">
        <v>52</v>
      </c>
      <c r="B6" s="183" t="s">
        <v>54</v>
      </c>
      <c r="C6" s="184"/>
      <c r="D6" s="184"/>
      <c r="E6" s="184"/>
      <c r="F6" s="184"/>
      <c r="G6" s="184"/>
      <c r="H6" s="185"/>
    </row>
    <row r="7" spans="1:8">
      <c r="A7" s="84"/>
      <c r="B7" s="170"/>
      <c r="C7" s="171"/>
      <c r="D7" s="171"/>
      <c r="E7" s="171"/>
      <c r="F7" s="171"/>
      <c r="G7" s="85" t="s">
        <v>26</v>
      </c>
      <c r="H7" s="90" t="s">
        <v>29</v>
      </c>
    </row>
    <row r="8" spans="1:8" ht="15.75" customHeight="1">
      <c r="A8" s="20"/>
      <c r="C8" s="186"/>
      <c r="D8" s="186"/>
      <c r="E8" s="186"/>
      <c r="F8" s="21"/>
      <c r="G8" s="86"/>
      <c r="H8" s="22"/>
    </row>
    <row r="9" spans="1:8">
      <c r="B9" s="97" t="s">
        <v>15</v>
      </c>
      <c r="C9" s="187" t="s">
        <v>31</v>
      </c>
      <c r="D9" s="187"/>
      <c r="E9" s="86"/>
      <c r="F9" s="21"/>
      <c r="G9" s="86"/>
      <c r="H9" s="22"/>
    </row>
    <row r="10" spans="1:8" ht="15.75">
      <c r="A10" s="20"/>
      <c r="B10" s="48" t="s">
        <v>16</v>
      </c>
      <c r="C10" s="48"/>
      <c r="D10" s="48" t="s">
        <v>30</v>
      </c>
      <c r="E10" s="49" t="s">
        <v>5</v>
      </c>
      <c r="F10" s="49"/>
      <c r="G10" s="49" t="s">
        <v>3</v>
      </c>
      <c r="H10" s="22"/>
    </row>
    <row r="11" spans="1:8">
      <c r="A11" s="32"/>
      <c r="B11" s="50" t="s">
        <v>58</v>
      </c>
      <c r="C11" s="51"/>
      <c r="D11" s="93"/>
      <c r="E11" s="52"/>
      <c r="F11" s="53"/>
      <c r="G11" s="53">
        <v>1</v>
      </c>
      <c r="H11" s="22"/>
    </row>
    <row r="12" spans="1:8" ht="15.75">
      <c r="A12" s="20"/>
      <c r="B12" s="54" t="s">
        <v>3</v>
      </c>
      <c r="C12" s="55"/>
      <c r="D12" s="55"/>
      <c r="E12" s="55"/>
      <c r="F12" s="55"/>
      <c r="G12" s="87">
        <f>SUM(G11:G11)</f>
        <v>1</v>
      </c>
      <c r="H12" s="22"/>
    </row>
    <row r="13" spans="1:8">
      <c r="A13" s="20"/>
      <c r="B13" s="80"/>
      <c r="C13" s="80"/>
      <c r="D13" s="80"/>
      <c r="E13" s="80"/>
      <c r="F13" s="80"/>
      <c r="G13" s="80"/>
      <c r="H13" s="22"/>
    </row>
    <row r="14" spans="1:8" ht="15.75">
      <c r="A14" s="23"/>
      <c r="B14" s="56" t="s">
        <v>19</v>
      </c>
      <c r="C14" s="57">
        <v>1</v>
      </c>
      <c r="D14" s="80"/>
      <c r="E14" s="95"/>
      <c r="F14" s="95"/>
      <c r="G14" s="95"/>
      <c r="H14" s="99"/>
    </row>
    <row r="15" spans="1:8" ht="15.75">
      <c r="A15" s="25"/>
      <c r="B15" s="56" t="s">
        <v>20</v>
      </c>
      <c r="C15" s="57">
        <v>1</v>
      </c>
      <c r="D15" s="80"/>
      <c r="E15" s="94"/>
      <c r="F15" s="80"/>
      <c r="G15" s="80"/>
      <c r="H15" s="24"/>
    </row>
    <row r="16" spans="1:8" ht="15.75">
      <c r="A16" s="25"/>
      <c r="B16" s="56" t="s">
        <v>21</v>
      </c>
      <c r="C16" s="57">
        <f>C14-C15</f>
        <v>0</v>
      </c>
      <c r="D16" s="80"/>
      <c r="E16" s="94"/>
      <c r="F16" s="80"/>
      <c r="G16" s="80"/>
      <c r="H16" s="24"/>
    </row>
    <row r="17" spans="1:8" ht="15.75">
      <c r="A17" s="74"/>
      <c r="B17" s="56" t="s">
        <v>22</v>
      </c>
      <c r="C17" s="57"/>
      <c r="D17" s="80"/>
      <c r="E17" s="94"/>
      <c r="F17" s="80"/>
      <c r="G17" s="80"/>
      <c r="H17" s="24"/>
    </row>
    <row r="18" spans="1:8" ht="15.75">
      <c r="A18" s="74"/>
      <c r="B18" s="56" t="s">
        <v>23</v>
      </c>
      <c r="C18" s="57">
        <f>G12</f>
        <v>1</v>
      </c>
      <c r="D18" s="80"/>
      <c r="E18" s="94"/>
      <c r="F18" s="80"/>
      <c r="G18" s="80"/>
      <c r="H18" s="24"/>
    </row>
    <row r="19" spans="1:8">
      <c r="A19" s="121"/>
      <c r="B19" s="58"/>
      <c r="C19" s="58"/>
      <c r="D19" s="58"/>
      <c r="E19" s="58"/>
      <c r="F19" s="58"/>
      <c r="G19" s="58"/>
      <c r="H19" s="24"/>
    </row>
    <row r="20" spans="1:8">
      <c r="A20" s="20"/>
      <c r="B20" s="123"/>
      <c r="C20" s="68"/>
      <c r="D20" s="68"/>
      <c r="E20" s="124"/>
      <c r="F20" s="68"/>
      <c r="G20" s="58"/>
      <c r="H20" s="24"/>
    </row>
    <row r="21" spans="1:8">
      <c r="A21" s="20"/>
      <c r="B21" s="123"/>
      <c r="C21" s="125"/>
      <c r="D21" s="67"/>
      <c r="E21" s="67"/>
      <c r="F21" s="67"/>
      <c r="G21" s="58"/>
      <c r="H21" s="24"/>
    </row>
    <row r="22" spans="1:8">
      <c r="A22" s="20"/>
      <c r="B22" s="123"/>
      <c r="C22" s="125"/>
      <c r="D22" s="67"/>
      <c r="E22" s="67"/>
      <c r="F22" s="67"/>
      <c r="G22" s="58"/>
      <c r="H22" s="24"/>
    </row>
    <row r="23" spans="1:8">
      <c r="A23" s="20"/>
      <c r="B23" s="123"/>
      <c r="C23" s="125"/>
      <c r="D23" s="67"/>
      <c r="E23" s="67"/>
      <c r="F23" s="67"/>
      <c r="G23" s="58"/>
      <c r="H23" s="24"/>
    </row>
    <row r="24" spans="1:8">
      <c r="A24" s="20"/>
      <c r="B24" s="123"/>
      <c r="C24" s="126"/>
      <c r="D24" s="67"/>
      <c r="E24" s="67"/>
      <c r="F24" s="67"/>
      <c r="G24" s="18"/>
      <c r="H24" s="24"/>
    </row>
    <row r="25" spans="1:8">
      <c r="A25" s="20"/>
      <c r="B25" s="123"/>
      <c r="C25" s="126"/>
      <c r="D25" s="67"/>
      <c r="E25" s="67"/>
      <c r="F25" s="67"/>
      <c r="G25" s="18"/>
      <c r="H25" s="24"/>
    </row>
    <row r="26" spans="1:8">
      <c r="A26" s="20"/>
      <c r="B26" s="123"/>
      <c r="C26" s="126"/>
      <c r="D26" s="67"/>
      <c r="E26" s="67"/>
      <c r="F26" s="67"/>
      <c r="G26" s="18"/>
      <c r="H26" s="24"/>
    </row>
    <row r="27" spans="1:8">
      <c r="A27" s="20"/>
      <c r="B27" s="196"/>
      <c r="C27" s="126"/>
      <c r="D27" s="67"/>
      <c r="E27" s="67"/>
      <c r="F27" s="67"/>
      <c r="G27" s="18"/>
      <c r="H27" s="24"/>
    </row>
    <row r="28" spans="1:8" ht="15.75">
      <c r="A28" s="20"/>
      <c r="B28" s="196"/>
      <c r="C28" s="126"/>
      <c r="D28" s="127"/>
      <c r="E28" s="127"/>
      <c r="F28" s="127"/>
      <c r="G28" s="58"/>
      <c r="H28" s="26"/>
    </row>
    <row r="29" spans="1:8" ht="15.75">
      <c r="A29" s="20"/>
      <c r="B29" s="123"/>
      <c r="C29" s="126"/>
      <c r="D29" s="127"/>
      <c r="E29" s="127"/>
      <c r="F29" s="127"/>
      <c r="G29" s="58"/>
      <c r="H29" s="26"/>
    </row>
    <row r="30" spans="1:8" ht="15.75">
      <c r="A30" s="20"/>
      <c r="B30" s="128"/>
      <c r="C30" s="125"/>
      <c r="D30" s="67"/>
      <c r="E30" s="67"/>
      <c r="F30" s="67"/>
      <c r="G30" s="18"/>
      <c r="H30" s="26"/>
    </row>
    <row r="31" spans="1:8" ht="15.75">
      <c r="A31" s="20"/>
      <c r="B31" s="45"/>
      <c r="C31" s="45"/>
      <c r="D31" s="129"/>
      <c r="E31" s="129"/>
      <c r="F31" s="67"/>
      <c r="G31" s="58"/>
      <c r="H31" s="26"/>
    </row>
    <row r="32" spans="1:8" ht="15.75">
      <c r="A32" s="20"/>
      <c r="B32" s="45"/>
      <c r="C32" s="45"/>
      <c r="D32" s="197"/>
      <c r="E32" s="197"/>
      <c r="F32" s="67"/>
      <c r="G32" s="18"/>
      <c r="H32" s="26"/>
    </row>
    <row r="33" spans="1:8" ht="15.75">
      <c r="A33" s="20"/>
      <c r="B33" s="45"/>
      <c r="C33" s="45"/>
      <c r="D33" s="190"/>
      <c r="E33" s="190"/>
      <c r="F33" s="67"/>
      <c r="G33" s="18"/>
      <c r="H33" s="26"/>
    </row>
    <row r="34" spans="1:8" ht="15.75">
      <c r="A34" s="20"/>
      <c r="B34" s="58"/>
      <c r="C34" s="58"/>
      <c r="D34" s="190"/>
      <c r="E34" s="190"/>
      <c r="F34" s="67"/>
      <c r="G34" s="18"/>
      <c r="H34" s="26"/>
    </row>
    <row r="35" spans="1:8" ht="15.75">
      <c r="A35" s="20"/>
      <c r="B35" s="58"/>
      <c r="C35" s="58"/>
      <c r="D35" s="190"/>
      <c r="E35" s="190"/>
      <c r="F35" s="67"/>
      <c r="G35" s="18"/>
      <c r="H35" s="26"/>
    </row>
    <row r="36" spans="1:8" ht="15.75">
      <c r="A36" s="20"/>
      <c r="B36" s="58"/>
      <c r="C36" s="58"/>
      <c r="D36" s="190"/>
      <c r="E36" s="190"/>
      <c r="F36" s="67"/>
      <c r="G36" s="18"/>
      <c r="H36" s="26"/>
    </row>
    <row r="37" spans="1:8" ht="15.75">
      <c r="A37" s="20"/>
      <c r="B37" s="58"/>
      <c r="C37" s="58"/>
      <c r="D37" s="190"/>
      <c r="E37" s="190"/>
      <c r="F37" s="67"/>
      <c r="G37" s="18"/>
      <c r="H37" s="26"/>
    </row>
    <row r="38" spans="1:8" ht="15.75">
      <c r="A38" s="20"/>
      <c r="B38" s="58"/>
      <c r="C38" s="58"/>
      <c r="D38" s="190"/>
      <c r="E38" s="190"/>
      <c r="F38" s="67"/>
      <c r="G38" s="18"/>
      <c r="H38" s="26"/>
    </row>
    <row r="39" spans="1:8" ht="15.75">
      <c r="A39" s="20"/>
      <c r="B39" s="58"/>
      <c r="C39" s="58"/>
      <c r="D39" s="190"/>
      <c r="E39" s="190"/>
      <c r="F39" s="67"/>
      <c r="G39" s="18"/>
      <c r="H39" s="26"/>
    </row>
    <row r="40" spans="1:8" ht="15.75">
      <c r="A40" s="20"/>
      <c r="B40" s="45"/>
      <c r="C40" s="45"/>
      <c r="D40" s="45"/>
      <c r="E40" s="18"/>
      <c r="F40" s="18"/>
      <c r="G40" s="11"/>
      <c r="H40" s="26"/>
    </row>
    <row r="41" spans="1:8" ht="15.75">
      <c r="A41" s="20"/>
      <c r="B41" s="88"/>
      <c r="C41" s="88"/>
      <c r="D41" s="88"/>
      <c r="E41" s="80"/>
      <c r="F41" s="80"/>
      <c r="G41" s="11"/>
      <c r="H41" s="26"/>
    </row>
    <row r="42" spans="1:8" ht="15.75">
      <c r="A42" s="20"/>
      <c r="B42" s="88"/>
      <c r="C42" s="88"/>
      <c r="D42" s="88"/>
      <c r="E42" s="80"/>
      <c r="F42" s="80"/>
      <c r="G42" s="11"/>
      <c r="H42" s="26"/>
    </row>
    <row r="43" spans="1:8" ht="15.75">
      <c r="A43" s="20"/>
      <c r="B43" s="88"/>
      <c r="C43" s="88"/>
      <c r="D43" s="88"/>
      <c r="E43" s="80"/>
      <c r="F43" s="80"/>
      <c r="G43" s="11"/>
      <c r="H43" s="26"/>
    </row>
    <row r="44" spans="1:8" ht="15.75">
      <c r="A44" s="20"/>
      <c r="B44" s="88"/>
      <c r="C44" s="88"/>
      <c r="D44" s="88"/>
      <c r="E44" s="80"/>
      <c r="F44" s="80"/>
      <c r="G44" s="11"/>
      <c r="H44" s="26"/>
    </row>
    <row r="45" spans="1:8" ht="15.75">
      <c r="A45" s="20"/>
      <c r="B45" s="88"/>
      <c r="C45" s="88"/>
      <c r="D45" s="88"/>
      <c r="E45" s="80"/>
      <c r="F45" s="80"/>
      <c r="G45" s="11"/>
      <c r="H45" s="26"/>
    </row>
    <row r="46" spans="1:8" ht="15.75">
      <c r="A46" s="20"/>
      <c r="B46" s="88"/>
      <c r="C46" s="88"/>
      <c r="D46" s="88"/>
      <c r="E46" s="80"/>
      <c r="F46" s="80"/>
      <c r="G46" s="11"/>
      <c r="H46" s="26"/>
    </row>
    <row r="47" spans="1:8" ht="15.75">
      <c r="A47" s="20"/>
      <c r="B47" s="10"/>
      <c r="C47" s="86"/>
      <c r="D47" s="86"/>
      <c r="E47" s="86"/>
      <c r="F47" s="21"/>
      <c r="G47" s="89"/>
      <c r="H47" s="22"/>
    </row>
    <row r="48" spans="1:8" ht="15.75">
      <c r="A48" s="59" t="s">
        <v>24</v>
      </c>
      <c r="B48" s="33"/>
      <c r="C48" s="34"/>
      <c r="D48" s="35"/>
      <c r="E48" s="36"/>
      <c r="F48" s="34"/>
      <c r="G48" s="34"/>
      <c r="H48" s="47"/>
    </row>
    <row r="49" spans="1:8" ht="15" customHeight="1">
      <c r="A49" s="191" t="s">
        <v>28</v>
      </c>
      <c r="B49" s="192"/>
      <c r="C49" s="192"/>
      <c r="D49" s="192"/>
      <c r="E49" s="192"/>
      <c r="F49" s="192"/>
      <c r="G49" s="192"/>
      <c r="H49" s="193"/>
    </row>
    <row r="50" spans="1:8" ht="15" customHeight="1">
      <c r="A50" s="27"/>
      <c r="B50" s="16"/>
      <c r="C50" s="76"/>
      <c r="D50" s="76"/>
      <c r="E50" s="76"/>
      <c r="F50" s="29"/>
      <c r="G50" s="30"/>
      <c r="H50" s="31"/>
    </row>
    <row r="51" spans="1:8" ht="15.75">
      <c r="A51" s="27"/>
      <c r="B51" s="16"/>
      <c r="C51" s="28"/>
      <c r="D51" s="28"/>
      <c r="E51" s="28"/>
      <c r="F51" s="29"/>
      <c r="G51" s="30"/>
      <c r="H51" s="31"/>
    </row>
    <row r="52" spans="1:8">
      <c r="A52" s="10"/>
      <c r="B52" s="12"/>
      <c r="C52" s="13"/>
      <c r="D52" s="14"/>
      <c r="E52" s="15"/>
      <c r="F52" s="13"/>
      <c r="G52" s="13"/>
      <c r="H52" s="13"/>
    </row>
  </sheetData>
  <mergeCells count="18">
    <mergeCell ref="D33:E33"/>
    <mergeCell ref="D34:E34"/>
    <mergeCell ref="D35:E35"/>
    <mergeCell ref="B7:F7"/>
    <mergeCell ref="C8:E8"/>
    <mergeCell ref="C9:D9"/>
    <mergeCell ref="B27:B28"/>
    <mergeCell ref="D32:E32"/>
    <mergeCell ref="A2:H2"/>
    <mergeCell ref="A3:H3"/>
    <mergeCell ref="A4:H4"/>
    <mergeCell ref="B6:H6"/>
    <mergeCell ref="B5:H5"/>
    <mergeCell ref="D36:E36"/>
    <mergeCell ref="D37:E37"/>
    <mergeCell ref="D38:E38"/>
    <mergeCell ref="D39:E39"/>
    <mergeCell ref="A49:H49"/>
  </mergeCells>
  <phoneticPr fontId="51" type="noConversion"/>
  <pageMargins left="0.51181102362204722" right="0.51181102362204722" top="0.78740157480314965" bottom="0.78740157480314965"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BM01 - Aditivo 3</vt:lpstr>
      <vt:lpstr>1.1</vt:lpstr>
      <vt:lpstr>1.2</vt:lpstr>
      <vt:lpstr>'1.1'!Area_de_impressao</vt:lpstr>
      <vt:lpstr>'BM01 - Aditivo 3'!Titulos_de_impressao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02677737493</cp:lastModifiedBy>
  <cp:lastPrinted>2022-11-09T13:21:32Z</cp:lastPrinted>
  <dcterms:created xsi:type="dcterms:W3CDTF">2018-07-31T01:21:33Z</dcterms:created>
  <dcterms:modified xsi:type="dcterms:W3CDTF">2023-08-30T15:35:00Z</dcterms:modified>
</cp:coreProperties>
</file>