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Plan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5"/>
  <c r="C55"/>
  <c r="C62" l="1"/>
  <c r="C111"/>
  <c r="C141" s="1"/>
  <c r="C84"/>
  <c r="C72"/>
  <c r="C69"/>
  <c r="C70" s="1"/>
  <c r="C29"/>
  <c r="C19"/>
  <c r="D88" s="1"/>
  <c r="D70" l="1"/>
  <c r="D74"/>
  <c r="D69"/>
  <c r="D71"/>
  <c r="D72"/>
  <c r="D73"/>
  <c r="D27"/>
  <c r="D87"/>
  <c r="D43"/>
  <c r="D86"/>
  <c r="D84"/>
  <c r="D85"/>
  <c r="D89"/>
  <c r="C75"/>
  <c r="C91"/>
  <c r="C92" s="1"/>
  <c r="D28"/>
  <c r="D90"/>
  <c r="C137"/>
  <c r="D91" l="1"/>
  <c r="D29"/>
  <c r="C60" s="1"/>
  <c r="D92"/>
  <c r="D93" l="1"/>
  <c r="D36"/>
  <c r="D38"/>
  <c r="D37"/>
  <c r="D35"/>
  <c r="D75"/>
  <c r="C139" s="1"/>
  <c r="D41"/>
  <c r="D42"/>
  <c r="D40"/>
  <c r="D39"/>
  <c r="C93"/>
  <c r="C94" l="1"/>
  <c r="D94" s="1"/>
  <c r="D95" s="1"/>
  <c r="C100" s="1"/>
  <c r="C101" s="1"/>
  <c r="C140" s="1"/>
  <c r="D44"/>
  <c r="C61" s="1"/>
  <c r="C63" s="1"/>
  <c r="D113" l="1"/>
  <c r="D119" s="1"/>
  <c r="C95"/>
  <c r="C138"/>
  <c r="C142" s="1"/>
  <c r="D120" l="1"/>
  <c r="D121" s="1"/>
  <c r="D123" s="1"/>
  <c r="D125" s="1"/>
  <c r="D128" l="1"/>
  <c r="D129"/>
  <c r="D130"/>
  <c r="D127" l="1"/>
  <c r="C143" l="1"/>
  <c r="C144" s="1"/>
  <c r="D131"/>
</calcChain>
</file>

<file path=xl/sharedStrings.xml><?xml version="1.0" encoding="utf-8"?>
<sst xmlns="http://schemas.openxmlformats.org/spreadsheetml/2006/main" count="201" uniqueCount="121">
  <si>
    <t>Adicional Noturno</t>
  </si>
  <si>
    <t>Total</t>
  </si>
  <si>
    <t>Férias</t>
  </si>
  <si>
    <t>SEBRAE</t>
  </si>
  <si>
    <t>INCRA</t>
  </si>
  <si>
    <t>FGTS</t>
  </si>
  <si>
    <t>Insumos Diversos</t>
  </si>
  <si>
    <t>Lucro</t>
  </si>
  <si>
    <t>Módulo 1 - Composição da Remuneração</t>
  </si>
  <si>
    <t>Composição da Remuneração</t>
  </si>
  <si>
    <t>Valor (R$)</t>
  </si>
  <si>
    <t>A</t>
  </si>
  <si>
    <t>B</t>
  </si>
  <si>
    <t>Adicional de Periculosidade</t>
  </si>
  <si>
    <t>C</t>
  </si>
  <si>
    <t>Adicional de Insalubridade</t>
  </si>
  <si>
    <t>D</t>
  </si>
  <si>
    <t>E</t>
  </si>
  <si>
    <t>F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</si>
  <si>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</si>
  <si>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</si>
  <si>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</si>
  <si>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</si>
  <si>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</si>
  <si>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</si>
  <si>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</si>
  <si>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</si>
  <si>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</si>
  <si>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</si>
  <si>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</si>
  <si>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</si>
  <si>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</si>
  <si>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SESC ou SESI</t>
  </si>
  <si>
    <t>SENAI - SENAC</t>
  </si>
  <si>
    <t>H</t>
  </si>
  <si>
    <t xml:space="preserve">Total </t>
  </si>
  <si>
    <t>2.3</t>
  </si>
  <si>
    <t>Benefícios Mensais e Diários</t>
  </si>
  <si>
    <t>Transporte</t>
  </si>
  <si>
    <t>Auxílio-Refeição/Alimentação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</si>
  <si>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</si>
  <si>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</si>
  <si>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</si>
  <si>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</si>
  <si>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Incidência do FGTS sobre o Aviso Prévio Indenizado</t>
  </si>
  <si>
    <t>Aviso Prévio Trabalhado</t>
  </si>
  <si>
    <t>Incidência dos encargos do submódulo 2.2 sobre o Aviso Prévio Trabalhado</t>
  </si>
  <si>
    <t>Módulo 4 - Custo de Reposição do Profissional Ausente</t>
  </si>
  <si>
    <t>Submódulo 4.1 - Ausências Legais</t>
  </si>
  <si>
    <t>4.1</t>
  </si>
  <si>
    <t>Ausências Legais</t>
  </si>
  <si>
    <t>Quadro-Resumo do Módulo 4 - Custo de Reposição do Profissional Ausente</t>
  </si>
  <si>
    <t>Custo de Reposição do Profissional Ausente</t>
  </si>
  <si>
    <t>Módulo 5 - Insumos Diversos</t>
  </si>
  <si>
    <t>Uniformes</t>
  </si>
  <si>
    <t>Materiais</t>
  </si>
  <si>
    <t>Equipamentos</t>
  </si>
  <si>
    <t>Módulo 6 - Custos Indiretos, Tributos e Lucro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</si>
  <si>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</si>
  <si>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</si>
  <si>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</si>
  <si>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</si>
  <si>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PLANILHA DE CUSTOS E FORMAÇÃO DE PREÇOS</t>
  </si>
  <si>
    <t>MODELO PARA A CONSOLIDAÇÃO E APRESENTAÇÃO DE PROPOSTAS</t>
  </si>
  <si>
    <t>Com ajustes após publicação da Lei n° 13.467, de 2017.</t>
  </si>
  <si>
    <t>Outros (reserva técnica)</t>
  </si>
  <si>
    <t>Outros (aux saúde + exame médico)</t>
  </si>
  <si>
    <t>Custos Indiretos  (despesas administrativas)</t>
  </si>
  <si>
    <t>Quadro-Resumo  Somatório dos Módulos 1 + 2 + 3 + 4 + 5</t>
  </si>
  <si>
    <t>Hora extra habitual</t>
  </si>
  <si>
    <t>Sobreaviso</t>
  </si>
  <si>
    <t>Adicional de feriado trabalhado</t>
  </si>
  <si>
    <t>Total da remuneração</t>
  </si>
  <si>
    <t xml:space="preserve">I </t>
  </si>
  <si>
    <t>Intervalo intrajornada</t>
  </si>
  <si>
    <t>J</t>
  </si>
  <si>
    <t>RAT ajustado  - RAT(1%, 2% ou 3%) x FAP (0,5 A 2,00)</t>
  </si>
  <si>
    <t>I</t>
  </si>
  <si>
    <t>PIS (somente para entidades sem fins lucrativos)</t>
  </si>
  <si>
    <t>Proporcional de Férias, 1/3 e 13º salário sobre o custo de reposição (exceto licença maternidade)</t>
  </si>
  <si>
    <t>Incidência do submódulo 2.2 sobre o custo de reposição</t>
  </si>
  <si>
    <t>De 34,30 a 39,80%</t>
  </si>
  <si>
    <t>Submódulo 2.3 - Benefícios Mensais e Diários  (CONVENÇÃO)</t>
  </si>
  <si>
    <t>Multa do FGTS sobre o Aviso Prévio Trabalhado</t>
  </si>
  <si>
    <t>Ausência por doença (estimativa 3 dias)</t>
  </si>
  <si>
    <t>Licença-Paternidade (5 dias)</t>
  </si>
  <si>
    <t>Afastamento Maternidade (6 meses)</t>
  </si>
  <si>
    <t xml:space="preserve">Ausência por acidente de trabalho </t>
  </si>
  <si>
    <t>3. O índice de 1,94% do item 3D (aviso prévio trabalhado) do módulo 3 deve ser substituído pelo índice de 0,194%, correspondente ao acrescimo de 3 dias por ano ao total de 30 dias após o primeiro ano do contrato.</t>
  </si>
  <si>
    <t>1. Os itens com percentuais destacados podem sofrer alterações de acordo com o histórico da empresa, mediante comprovação do índice.</t>
  </si>
  <si>
    <t>OBSERVAÇÕES:</t>
  </si>
  <si>
    <t>PO = Somatório dos Módulos 1 + 2 + 3 + 4 + 5 + 6A + 6B</t>
  </si>
  <si>
    <t>Tributos = TO</t>
  </si>
  <si>
    <t>Fator (F) = 1-TO%</t>
  </si>
  <si>
    <t>Preço (P) = PO/F</t>
  </si>
  <si>
    <t>Custos Indiretos, Lucro e Tributos</t>
  </si>
  <si>
    <t>C.1. Tributos Federais (especificar) =%Tributo x P</t>
  </si>
  <si>
    <t>C.2. Tributos Estaduais (especificar) =%Tributo x P</t>
  </si>
  <si>
    <t>C.3. Tributos Municipais (especificar) =%Tributo x P</t>
  </si>
  <si>
    <t>PREÇO FINAL COM IMPOSTOS</t>
  </si>
  <si>
    <t>Subtotal</t>
  </si>
  <si>
    <t>QUADRO-RESUMO DO CUSTO POR EMPREGADO</t>
  </si>
  <si>
    <t>2. Os itens 3A (aviso prévio indenizado) e 3B (multa sobre aviso prévio indenizado) do módulo 3 devem ser zerados ao final do primeiro ano de contrato.</t>
  </si>
  <si>
    <t>Aviso Prévio Indenizado (estimativa de 5% de aviso prévio indenizado)</t>
  </si>
  <si>
    <t>Multa do FGTS sobre o Aviso Prévio Indenizado</t>
  </si>
  <si>
    <t>1.5. A estimativa constante do item "4B" é correspondente a 3 dias ao ano de ausência por doença;</t>
  </si>
  <si>
    <t xml:space="preserve">Ausências Legais </t>
  </si>
  <si>
    <t>1.8. A estimativa constante do item "4E" considera que 1% do quadro precisará se afastar por acidente de trabalho ao ano;</t>
  </si>
  <si>
    <t>1.6. A estimativa constante do item "4C" foi obtida considerando que cada funcionário precisará se afastar por 01 dia ao ano em decorrência de motivos legais não listados em itens específicos;</t>
  </si>
  <si>
    <t>1.1. A estimativa constante do item "3A" corresponde a de 5% de funcionários a cada ano de contrato recebendo Aviso Prévio Indenizado;</t>
  </si>
  <si>
    <t>1.2. A estimativa constante do item "3B" é a aplicação do percentual de 8% de FGTS sob o percentual aplicado no item "3A";</t>
  </si>
  <si>
    <t>1.3. A estimativa constante do item "3C" foi obtida considerando o percentual de 90% de demissão SEM justa causa sob o percentual de 40% correspondente à multa de FGTS;</t>
  </si>
  <si>
    <t>1.4. A estimativa constante do item "3E" é a aplicação do percentual total do grupo "2.2" (após a inclusão do RAT ajustado) sob o percentual do item "3D";</t>
  </si>
  <si>
    <t>1.7. A estimativa constante do item "4D" foi obtida considerando que a empresa possui 50% de trabalhadores do sexo masculino em seu quadro e, desses, 10% farão jus ao afastamento por licença paternidade ao ano;</t>
  </si>
  <si>
    <t>1.9. A estimativa constante do item "4F" foi obtida considerando que a empresa possui 50% de trabalhadoras do sexo feminino em seu quadro e dessas 10% farão jus ao afastamento por licença maternidade ao ano;</t>
  </si>
  <si>
    <t>4. A Procuradoria-Geral da Fazenda Nacional (PGFN) publicou, em 05/02/2021, o Despacho nº 42/2021, que consolida o entendimento de que não incidem contribuições previdenciárias sobre o aviso prévio indenizado.</t>
  </si>
  <si>
    <t>Economia por empregado</t>
  </si>
  <si>
    <t>Adicional de Férias</t>
  </si>
  <si>
    <t>Benefício (ex.: aux funeral)</t>
  </si>
  <si>
    <t>Outros (ex.: Plano odontológico)</t>
  </si>
  <si>
    <t>Salário-Base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</si>
</sst>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.000%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8"/>
      <color theme="0"/>
      <name val="Times New Roman"/>
      <family val="1"/>
    </font>
    <font>
      <sz val="12"/>
      <color rgb="FF202124"/>
      <name val="Arial"/>
      <family val="2"/>
    </font>
    <font>
      <b/>
      <sz val="14"/>
      <color theme="1"/>
      <name val="Times New Roman"/>
      <family val="1"/>
    </font>
    <font>
      <sz val="14"/>
      <color theme="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0" applyNumberFormat="0" applyAlignment="0" applyProtection="0"/>
    <xf numFmtId="0" fontId="14" fillId="7" borderId="11" applyNumberFormat="0" applyAlignment="0" applyProtection="0"/>
    <xf numFmtId="0" fontId="15" fillId="7" borderId="10" applyNumberFormat="0" applyAlignment="0" applyProtection="0"/>
    <xf numFmtId="0" fontId="16" fillId="0" borderId="12" applyNumberFormat="0" applyFill="0" applyAlignment="0" applyProtection="0"/>
    <xf numFmtId="0" fontId="17" fillId="8" borderId="13" applyNumberFormat="0" applyAlignment="0" applyProtection="0"/>
    <xf numFmtId="0" fontId="18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2" fillId="0" borderId="5" xfId="0" applyFont="1" applyBorder="1" applyAlignment="1">
      <alignment horizontal="center" vertical="center" wrapText="1"/>
    </xf>
    <xf numFmtId="43" fontId="3" fillId="0" borderId="16" xfId="2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3" fontId="3" fillId="0" borderId="1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right" vertical="center" wrapText="1"/>
    </xf>
    <xf numFmtId="43" fontId="3" fillId="0" borderId="16" xfId="0" applyNumberFormat="1" applyFont="1" applyBorder="1" applyAlignment="1">
      <alignment vertical="center" wrapText="1"/>
    </xf>
    <xf numFmtId="43" fontId="3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43" fontId="2" fillId="0" borderId="0" xfId="0" applyNumberFormat="1" applyFont="1" applyBorder="1" applyAlignment="1">
      <alignment horizontal="center" vertical="center" wrapText="1"/>
    </xf>
    <xf numFmtId="43" fontId="2" fillId="0" borderId="16" xfId="0" applyNumberFormat="1" applyFont="1" applyBorder="1" applyAlignment="1">
      <alignment vertical="center" wrapText="1"/>
    </xf>
    <xf numFmtId="10" fontId="3" fillId="0" borderId="0" xfId="0" applyNumberFormat="1" applyFont="1"/>
    <xf numFmtId="43" fontId="2" fillId="0" borderId="16" xfId="0" applyNumberFormat="1" applyFont="1" applyFill="1" applyBorder="1" applyAlignment="1">
      <alignment horizontal="center" vertical="center" wrapText="1"/>
    </xf>
    <xf numFmtId="43" fontId="2" fillId="37" borderId="0" xfId="0" applyNumberFormat="1" applyFont="1" applyFill="1"/>
    <xf numFmtId="0" fontId="3" fillId="0" borderId="0" xfId="0" applyFont="1" applyAlignment="1">
      <alignment horizontal="right"/>
    </xf>
    <xf numFmtId="9" fontId="3" fillId="0" borderId="16" xfId="1" applyFont="1" applyBorder="1" applyAlignment="1">
      <alignment horizontal="center" vertical="center" wrapText="1"/>
    </xf>
    <xf numFmtId="10" fontId="3" fillId="0" borderId="16" xfId="1" applyNumberFormat="1" applyFont="1" applyBorder="1" applyAlignment="1">
      <alignment horizontal="center" vertical="center" wrapText="1"/>
    </xf>
    <xf numFmtId="2" fontId="23" fillId="0" borderId="0" xfId="0" applyNumberFormat="1" applyFont="1"/>
    <xf numFmtId="0" fontId="26" fillId="0" borderId="0" xfId="0" applyFont="1"/>
    <xf numFmtId="0" fontId="3" fillId="0" borderId="16" xfId="0" applyFont="1" applyFill="1" applyBorder="1" applyAlignment="1">
      <alignment horizontal="justify" vertical="center" wrapText="1"/>
    </xf>
    <xf numFmtId="165" fontId="3" fillId="0" borderId="0" xfId="0" applyNumberFormat="1" applyFont="1"/>
    <xf numFmtId="0" fontId="24" fillId="0" borderId="16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43" fontId="3" fillId="0" borderId="16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right" vertical="center" wrapText="1"/>
    </xf>
    <xf numFmtId="2" fontId="2" fillId="0" borderId="16" xfId="0" applyNumberFormat="1" applyFont="1" applyFill="1" applyBorder="1" applyAlignment="1">
      <alignment horizontal="right" vertical="center" wrapText="1"/>
    </xf>
    <xf numFmtId="43" fontId="2" fillId="0" borderId="16" xfId="2" applyFont="1" applyFill="1" applyBorder="1" applyAlignment="1">
      <alignment horizontal="center" vertical="center" wrapText="1"/>
    </xf>
    <xf numFmtId="0" fontId="4" fillId="0" borderId="0" xfId="0" applyFont="1"/>
    <xf numFmtId="43" fontId="0" fillId="0" borderId="0" xfId="0" applyNumberFormat="1"/>
    <xf numFmtId="10" fontId="0" fillId="0" borderId="0" xfId="0" applyNumberFormat="1"/>
    <xf numFmtId="10" fontId="2" fillId="0" borderId="16" xfId="1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43" fontId="2" fillId="0" borderId="16" xfId="2" applyFont="1" applyFill="1" applyBorder="1" applyAlignment="1">
      <alignment horizontal="right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43" fontId="2" fillId="0" borderId="3" xfId="2" applyFont="1" applyFill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43" fontId="2" fillId="37" borderId="16" xfId="0" applyNumberFormat="1" applyFont="1" applyFill="1" applyBorder="1" applyAlignment="1">
      <alignment horizontal="center" vertical="center" wrapText="1"/>
    </xf>
    <xf numFmtId="43" fontId="24" fillId="37" borderId="16" xfId="2" applyFont="1" applyFill="1" applyBorder="1" applyAlignment="1">
      <alignment horizontal="center" vertical="center" wrapText="1"/>
    </xf>
    <xf numFmtId="9" fontId="2" fillId="37" borderId="16" xfId="0" applyNumberFormat="1" applyFont="1" applyFill="1" applyBorder="1" applyAlignment="1">
      <alignment horizontal="center" vertical="center" wrapText="1"/>
    </xf>
    <xf numFmtId="10" fontId="3" fillId="34" borderId="16" xfId="0" applyNumberFormat="1" applyFont="1" applyFill="1" applyBorder="1" applyAlignment="1">
      <alignment horizontal="center" vertical="center" wrapText="1"/>
    </xf>
    <xf numFmtId="43" fontId="2" fillId="0" borderId="3" xfId="0" applyNumberFormat="1" applyFont="1" applyBorder="1" applyAlignment="1">
      <alignment horizontal="center" vertical="center" wrapText="1"/>
    </xf>
    <xf numFmtId="10" fontId="2" fillId="34" borderId="16" xfId="0" applyNumberFormat="1" applyFont="1" applyFill="1" applyBorder="1" applyAlignment="1">
      <alignment horizontal="center" vertical="center" wrapText="1"/>
    </xf>
    <xf numFmtId="10" fontId="3" fillId="0" borderId="16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0" applyNumberFormat="1" applyFont="1" applyFill="1"/>
    <xf numFmtId="165" fontId="3" fillId="34" borderId="4" xfId="0" applyNumberFormat="1" applyFont="1" applyFill="1" applyBorder="1" applyAlignment="1">
      <alignment horizontal="center" vertical="center"/>
    </xf>
    <xf numFmtId="165" fontId="3" fillId="34" borderId="4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/>
    </xf>
    <xf numFmtId="165" fontId="3" fillId="0" borderId="16" xfId="0" applyNumberFormat="1" applyFont="1" applyBorder="1" applyAlignment="1">
      <alignment horizontal="center" vertical="center" wrapText="1"/>
    </xf>
    <xf numFmtId="165" fontId="24" fillId="0" borderId="16" xfId="0" applyNumberFormat="1" applyFont="1" applyFill="1" applyBorder="1" applyAlignment="1">
      <alignment horizontal="center" vertical="center" wrapText="1"/>
    </xf>
    <xf numFmtId="165" fontId="24" fillId="34" borderId="16" xfId="0" applyNumberFormat="1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3" fillId="34" borderId="16" xfId="1" applyNumberFormat="1" applyFont="1" applyFill="1" applyBorder="1" applyAlignment="1">
      <alignment horizontal="center" vertical="center" wrapText="1"/>
    </xf>
    <xf numFmtId="0" fontId="23" fillId="0" borderId="0" xfId="0" applyFont="1"/>
    <xf numFmtId="10" fontId="4" fillId="34" borderId="16" xfId="0" applyNumberFormat="1" applyFont="1" applyFill="1" applyBorder="1" applyAlignment="1">
      <alignment horizontal="center" vertical="center" wrapText="1"/>
    </xf>
    <xf numFmtId="43" fontId="23" fillId="0" borderId="21" xfId="2" applyFont="1" applyBorder="1" applyAlignment="1">
      <alignment horizontal="center" vertical="center"/>
    </xf>
    <xf numFmtId="43" fontId="23" fillId="0" borderId="22" xfId="2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43" fontId="23" fillId="0" borderId="23" xfId="2" applyFont="1" applyBorder="1" applyAlignment="1">
      <alignment horizontal="center" vertical="center"/>
    </xf>
    <xf numFmtId="44" fontId="2" fillId="37" borderId="16" xfId="53" applyFont="1" applyFill="1" applyBorder="1" applyAlignment="1">
      <alignment vertical="center" wrapText="1"/>
    </xf>
    <xf numFmtId="44" fontId="23" fillId="38" borderId="4" xfId="53" applyFont="1" applyFill="1" applyBorder="1" applyAlignment="1">
      <alignment horizontal="center" vertical="center"/>
    </xf>
    <xf numFmtId="44" fontId="24" fillId="37" borderId="4" xfId="53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3" fontId="24" fillId="0" borderId="24" xfId="2" applyFont="1" applyBorder="1" applyAlignment="1">
      <alignment horizontal="center" vertical="center"/>
    </xf>
    <xf numFmtId="43" fontId="24" fillId="0" borderId="25" xfId="2" applyFont="1" applyBorder="1" applyAlignment="1">
      <alignment horizontal="center" vertical="center"/>
    </xf>
    <xf numFmtId="43" fontId="24" fillId="0" borderId="5" xfId="2" applyFont="1" applyBorder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3" fillId="34" borderId="0" xfId="0" applyFont="1" applyFill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43" fontId="3" fillId="39" borderId="16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5" fillId="36" borderId="0" xfId="0" applyFont="1" applyFill="1" applyAlignment="1">
      <alignment horizontal="center"/>
    </xf>
    <xf numFmtId="0" fontId="28" fillId="36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" fillId="35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5" borderId="0" xfId="0" applyFont="1" applyFill="1" applyBorder="1" applyAlignment="1">
      <alignment horizontal="center" vertical="center" wrapText="1"/>
    </xf>
    <xf numFmtId="0" fontId="2" fillId="37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34" borderId="0" xfId="0" applyFont="1" applyFill="1" applyAlignment="1">
      <alignment horizontal="left" wrapText="1"/>
    </xf>
    <xf numFmtId="0" fontId="27" fillId="37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</cellXfs>
  <cellStyles count="54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Incorreto" xfId="12" builtinId="27" customBuiltin="1"/>
    <cellStyle name="Moeda" xfId="53" builtinId="4"/>
    <cellStyle name="Neutra" xfId="13" builtinId="28" customBuiltin="1"/>
    <cellStyle name="Normal" xfId="0" builtinId="0"/>
    <cellStyle name="Normal 2" xfId="48"/>
    <cellStyle name="Nota" xfId="20" builtinId="10" customBuiltin="1"/>
    <cellStyle name="Porcentagem" xfId="1" builtinId="5"/>
    <cellStyle name="Saída" xfId="15" builtinId="21" customBuiltin="1"/>
    <cellStyle name="Separador de milhares" xfId="2" builtinId="3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 2" xfId="3"/>
    <cellStyle name="Vírgula 3" xfId="5"/>
    <cellStyle name="Vírgula 3 2" xfId="51"/>
    <cellStyle name="Vírgula 4" xfId="4"/>
    <cellStyle name="Vírgula 4 2" xfId="50"/>
    <cellStyle name="Vírgula 5" xfId="47"/>
    <cellStyle name="Vírgula 5 2" xfId="52"/>
    <cellStyle name="Vírgula 6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137</xdr:row>
      <xdr:rowOff>133350</xdr:rowOff>
    </xdr:from>
    <xdr:to>
      <xdr:col>4</xdr:col>
      <xdr:colOff>561975</xdr:colOff>
      <xdr:row>139</xdr:row>
      <xdr:rowOff>47625</xdr:rowOff>
    </xdr:to>
    <xdr:sp macro="" textlink="">
      <xdr:nvSpPr>
        <xdr:cNvPr id="2" name="Seta para baixo 1"/>
        <xdr:cNvSpPr/>
      </xdr:nvSpPr>
      <xdr:spPr>
        <a:xfrm>
          <a:off x="6581775" y="31461075"/>
          <a:ext cx="161925" cy="533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6"/>
  <sheetViews>
    <sheetView tabSelected="1" topLeftCell="A115" workbookViewId="0">
      <selection activeCell="F131" sqref="F131"/>
    </sheetView>
  </sheetViews>
  <sheetFormatPr defaultRowHeight="15.75"/>
  <cols>
    <col min="1" max="1" width="7.7109375" style="9" customWidth="1"/>
    <col min="2" max="2" width="54.85546875" style="9" customWidth="1"/>
    <col min="3" max="3" width="15.28515625" style="9" customWidth="1"/>
    <col min="4" max="5" width="14.85546875" style="9" customWidth="1"/>
    <col min="6" max="6" width="18" style="9" bestFit="1" customWidth="1"/>
    <col min="7" max="7" width="15.140625" style="9" customWidth="1"/>
    <col min="8" max="9" width="9.140625" style="9"/>
    <col min="10" max="10" width="13.85546875" style="9" customWidth="1"/>
    <col min="11" max="16384" width="9.140625" style="9"/>
  </cols>
  <sheetData>
    <row r="1" spans="1:5" ht="23.25">
      <c r="A1" s="95" t="s">
        <v>62</v>
      </c>
      <c r="B1" s="95"/>
      <c r="C1" s="95"/>
      <c r="D1" s="95"/>
    </row>
    <row r="2" spans="1:5" ht="18.75">
      <c r="A2" s="96" t="s">
        <v>63</v>
      </c>
      <c r="B2" s="96"/>
      <c r="C2" s="96"/>
      <c r="D2" s="96"/>
    </row>
    <row r="3" spans="1:5">
      <c r="A3" s="97" t="s">
        <v>64</v>
      </c>
      <c r="B3" s="97"/>
      <c r="C3" s="97"/>
      <c r="D3" s="97"/>
    </row>
    <row r="5" spans="1:5" ht="18.75">
      <c r="A5" s="98" t="s">
        <v>8</v>
      </c>
      <c r="B5" s="98"/>
      <c r="C5" s="98"/>
      <c r="E5"/>
    </row>
    <row r="6" spans="1:5" ht="16.5" thickBot="1">
      <c r="E6"/>
    </row>
    <row r="7" spans="1:5" ht="16.5" thickBot="1">
      <c r="A7" s="3">
        <v>1</v>
      </c>
      <c r="B7" s="88" t="s">
        <v>9</v>
      </c>
      <c r="C7" s="88" t="s">
        <v>10</v>
      </c>
      <c r="E7"/>
    </row>
    <row r="8" spans="1:5" ht="16.5" thickBot="1">
      <c r="A8" s="4" t="s">
        <v>11</v>
      </c>
      <c r="B8" s="5" t="s">
        <v>120</v>
      </c>
      <c r="C8" s="11"/>
      <c r="E8"/>
    </row>
    <row r="9" spans="1:5" ht="16.5" thickBot="1">
      <c r="A9" s="4" t="s">
        <v>12</v>
      </c>
      <c r="B9" s="5" t="s">
        <v>13</v>
      </c>
      <c r="C9" s="11">
        <v>0</v>
      </c>
      <c r="E9"/>
    </row>
    <row r="10" spans="1:5" ht="16.5" thickBot="1">
      <c r="A10" s="4" t="s">
        <v>14</v>
      </c>
      <c r="B10" s="5" t="s">
        <v>15</v>
      </c>
      <c r="C10" s="11">
        <v>0</v>
      </c>
      <c r="E10"/>
    </row>
    <row r="11" spans="1:5" ht="16.5" thickBot="1">
      <c r="A11" s="4" t="s">
        <v>16</v>
      </c>
      <c r="B11" s="5" t="s">
        <v>0</v>
      </c>
      <c r="C11" s="11">
        <v>0</v>
      </c>
      <c r="E11"/>
    </row>
    <row r="12" spans="1:5" ht="16.5" thickBot="1">
      <c r="A12" s="4" t="s">
        <v>17</v>
      </c>
      <c r="B12" s="5" t="s">
        <v>69</v>
      </c>
      <c r="C12" s="11">
        <v>0</v>
      </c>
      <c r="E12"/>
    </row>
    <row r="13" spans="1:5" ht="16.5" thickBot="1">
      <c r="A13" s="4" t="s">
        <v>18</v>
      </c>
      <c r="B13" s="5" t="s">
        <v>70</v>
      </c>
      <c r="C13" s="11"/>
      <c r="E13"/>
    </row>
    <row r="14" spans="1:5" ht="16.5" thickBot="1">
      <c r="A14" s="4" t="s">
        <v>19</v>
      </c>
      <c r="B14" s="5" t="s">
        <v>71</v>
      </c>
      <c r="C14" s="11"/>
      <c r="E14"/>
    </row>
    <row r="15" spans="1:5" ht="16.5" thickBot="1">
      <c r="A15" s="4" t="s">
        <v>34</v>
      </c>
      <c r="B15" s="5" t="s">
        <v>65</v>
      </c>
      <c r="C15" s="11"/>
      <c r="E15"/>
    </row>
    <row r="16" spans="1:5" ht="16.5" thickBot="1">
      <c r="A16" s="4"/>
      <c r="B16" s="92" t="s">
        <v>72</v>
      </c>
      <c r="C16" s="11"/>
      <c r="E16"/>
    </row>
    <row r="17" spans="1:5" ht="16.5" thickBot="1">
      <c r="A17" s="4" t="s">
        <v>73</v>
      </c>
      <c r="B17" s="5" t="s">
        <v>74</v>
      </c>
      <c r="C17" s="11"/>
      <c r="E17"/>
    </row>
    <row r="18" spans="1:5" ht="16.5" thickBot="1">
      <c r="A18" s="4" t="s">
        <v>75</v>
      </c>
      <c r="B18" s="5" t="s">
        <v>65</v>
      </c>
      <c r="C18" s="11"/>
      <c r="E18"/>
    </row>
    <row r="19" spans="1:5" ht="16.5" thickBot="1">
      <c r="A19" s="93" t="s">
        <v>1</v>
      </c>
      <c r="B19" s="94"/>
      <c r="C19" s="37">
        <f>SUM(C8:C18)</f>
        <v>0</v>
      </c>
      <c r="E19"/>
    </row>
    <row r="20" spans="1:5">
      <c r="E20"/>
    </row>
    <row r="21" spans="1:5">
      <c r="E21"/>
    </row>
    <row r="22" spans="1:5" ht="18.75">
      <c r="A22" s="99" t="s">
        <v>21</v>
      </c>
      <c r="B22" s="99"/>
      <c r="C22" s="99"/>
      <c r="E22"/>
    </row>
    <row r="23" spans="1:5">
      <c r="A23" s="2"/>
      <c r="E23"/>
    </row>
    <row r="24" spans="1:5">
      <c r="A24" s="100" t="s">
        <v>22</v>
      </c>
      <c r="B24" s="100"/>
      <c r="C24" s="100"/>
      <c r="E24"/>
    </row>
    <row r="25" spans="1:5" ht="16.5" thickBot="1"/>
    <row r="26" spans="1:5" ht="32.25" thickBot="1">
      <c r="A26" s="3" t="s">
        <v>23</v>
      </c>
      <c r="B26" s="90" t="s">
        <v>24</v>
      </c>
      <c r="C26" s="3" t="s">
        <v>29</v>
      </c>
      <c r="D26" s="88" t="s">
        <v>10</v>
      </c>
    </row>
    <row r="27" spans="1:5" ht="16.5" thickBot="1">
      <c r="A27" s="4" t="s">
        <v>11</v>
      </c>
      <c r="B27" s="12" t="s">
        <v>25</v>
      </c>
      <c r="C27" s="67">
        <v>8.3299999999999999E-2</v>
      </c>
      <c r="D27" s="13">
        <f>C19*C27</f>
        <v>0</v>
      </c>
    </row>
    <row r="28" spans="1:5" ht="16.5" thickBot="1">
      <c r="A28" s="4" t="s">
        <v>12</v>
      </c>
      <c r="B28" s="12" t="s">
        <v>117</v>
      </c>
      <c r="C28" s="67">
        <v>2.7799999999999998E-2</v>
      </c>
      <c r="D28" s="13">
        <f>C19*C28</f>
        <v>0</v>
      </c>
    </row>
    <row r="29" spans="1:5" ht="16.5" thickBot="1">
      <c r="A29" s="93" t="s">
        <v>1</v>
      </c>
      <c r="B29" s="101"/>
      <c r="C29" s="68">
        <f>SUM(C27:C28)</f>
        <v>0.1111</v>
      </c>
      <c r="D29" s="21">
        <f>SUM(D27:D28)</f>
        <v>0</v>
      </c>
      <c r="E29"/>
    </row>
    <row r="32" spans="1:5">
      <c r="A32" s="102" t="s">
        <v>26</v>
      </c>
      <c r="B32" s="102"/>
      <c r="C32" s="102"/>
      <c r="D32" s="102"/>
    </row>
    <row r="33" spans="1:5" ht="16.5" thickBot="1"/>
    <row r="34" spans="1:5" ht="32.25" thickBot="1">
      <c r="A34" s="3" t="s">
        <v>27</v>
      </c>
      <c r="B34" s="88" t="s">
        <v>28</v>
      </c>
      <c r="C34" s="88" t="s">
        <v>29</v>
      </c>
      <c r="D34" s="88" t="s">
        <v>10</v>
      </c>
    </row>
    <row r="35" spans="1:5" ht="16.5" thickBot="1">
      <c r="A35" s="4" t="s">
        <v>11</v>
      </c>
      <c r="B35" s="5" t="s">
        <v>30</v>
      </c>
      <c r="C35" s="6">
        <v>0.2</v>
      </c>
      <c r="D35" s="13">
        <f>C35*($C$19+$D$29)</f>
        <v>0</v>
      </c>
    </row>
    <row r="36" spans="1:5" ht="16.5" thickBot="1">
      <c r="A36" s="4" t="s">
        <v>12</v>
      </c>
      <c r="B36" s="5" t="s">
        <v>31</v>
      </c>
      <c r="C36" s="6">
        <v>2.5000000000000001E-2</v>
      </c>
      <c r="D36" s="13">
        <f t="shared" ref="D36:D42" si="0">C36*($C$19+$D$29)</f>
        <v>0</v>
      </c>
    </row>
    <row r="37" spans="1:5" ht="16.5" thickBot="1">
      <c r="A37" s="32" t="s">
        <v>14</v>
      </c>
      <c r="B37" s="33" t="s">
        <v>76</v>
      </c>
      <c r="C37" s="57"/>
      <c r="D37" s="13">
        <f t="shared" si="0"/>
        <v>0</v>
      </c>
    </row>
    <row r="38" spans="1:5" ht="16.5" thickBot="1">
      <c r="A38" s="4" t="s">
        <v>16</v>
      </c>
      <c r="B38" s="5" t="s">
        <v>32</v>
      </c>
      <c r="C38" s="6">
        <v>1.4999999999999999E-2</v>
      </c>
      <c r="D38" s="13">
        <f t="shared" si="0"/>
        <v>0</v>
      </c>
    </row>
    <row r="39" spans="1:5" ht="16.5" thickBot="1">
      <c r="A39" s="4" t="s">
        <v>17</v>
      </c>
      <c r="B39" s="5" t="s">
        <v>33</v>
      </c>
      <c r="C39" s="6">
        <v>0.01</v>
      </c>
      <c r="D39" s="13">
        <f t="shared" si="0"/>
        <v>0</v>
      </c>
    </row>
    <row r="40" spans="1:5" ht="16.5" thickBot="1">
      <c r="A40" s="4" t="s">
        <v>18</v>
      </c>
      <c r="B40" s="5" t="s">
        <v>3</v>
      </c>
      <c r="C40" s="6">
        <v>6.0000000000000001E-3</v>
      </c>
      <c r="D40" s="13">
        <f t="shared" si="0"/>
        <v>0</v>
      </c>
    </row>
    <row r="41" spans="1:5" ht="16.5" thickBot="1">
      <c r="A41" s="4" t="s">
        <v>19</v>
      </c>
      <c r="B41" s="5" t="s">
        <v>4</v>
      </c>
      <c r="C41" s="6">
        <v>2E-3</v>
      </c>
      <c r="D41" s="13">
        <f t="shared" si="0"/>
        <v>0</v>
      </c>
    </row>
    <row r="42" spans="1:5" ht="16.5" thickBot="1">
      <c r="A42" s="4" t="s">
        <v>34</v>
      </c>
      <c r="B42" s="5" t="s">
        <v>5</v>
      </c>
      <c r="C42" s="6">
        <v>0.08</v>
      </c>
      <c r="D42" s="13">
        <f t="shared" si="0"/>
        <v>0</v>
      </c>
    </row>
    <row r="43" spans="1:5" ht="16.5" thickBot="1">
      <c r="A43" s="4" t="s">
        <v>77</v>
      </c>
      <c r="B43" s="5" t="s">
        <v>78</v>
      </c>
      <c r="C43" s="6">
        <v>0</v>
      </c>
      <c r="D43" s="13">
        <f t="shared" ref="D43" si="1">C43*$C$19</f>
        <v>0</v>
      </c>
    </row>
    <row r="44" spans="1:5" ht="16.5" thickBot="1">
      <c r="A44" s="93" t="s">
        <v>35</v>
      </c>
      <c r="B44" s="94"/>
      <c r="C44" s="59">
        <f>SUM(C35:C43)</f>
        <v>0.33800000000000002</v>
      </c>
      <c r="D44" s="21">
        <f>SUM(D35:D43)</f>
        <v>0</v>
      </c>
      <c r="E44"/>
    </row>
    <row r="45" spans="1:5">
      <c r="C45" s="9" t="s">
        <v>81</v>
      </c>
      <c r="E45"/>
    </row>
    <row r="47" spans="1:5">
      <c r="A47" s="100" t="s">
        <v>82</v>
      </c>
      <c r="B47" s="100"/>
      <c r="C47" s="100"/>
    </row>
    <row r="48" spans="1:5" ht="16.5" thickBot="1"/>
    <row r="49" spans="1:5" ht="16.5" thickBot="1">
      <c r="A49" s="3" t="s">
        <v>36</v>
      </c>
      <c r="B49" s="88" t="s">
        <v>37</v>
      </c>
      <c r="C49" s="88" t="s">
        <v>10</v>
      </c>
    </row>
    <row r="50" spans="1:5" ht="16.5" thickBot="1">
      <c r="A50" s="4" t="s">
        <v>11</v>
      </c>
      <c r="B50" s="5" t="s">
        <v>38</v>
      </c>
      <c r="C50" s="13"/>
    </row>
    <row r="51" spans="1:5" ht="16.5" thickBot="1">
      <c r="A51" s="4" t="s">
        <v>12</v>
      </c>
      <c r="B51" s="5" t="s">
        <v>39</v>
      </c>
      <c r="C51" s="14"/>
    </row>
    <row r="52" spans="1:5" ht="16.5" thickBot="1">
      <c r="A52" s="4" t="s">
        <v>14</v>
      </c>
      <c r="B52" s="5" t="s">
        <v>118</v>
      </c>
      <c r="C52" s="14"/>
    </row>
    <row r="53" spans="1:5" ht="16.5" thickBot="1">
      <c r="A53" s="4" t="s">
        <v>17</v>
      </c>
      <c r="B53" s="5" t="s">
        <v>66</v>
      </c>
      <c r="C53" s="14"/>
    </row>
    <row r="54" spans="1:5" ht="16.5" thickBot="1">
      <c r="A54" s="4" t="s">
        <v>18</v>
      </c>
      <c r="B54" s="5" t="s">
        <v>119</v>
      </c>
      <c r="C54" s="14"/>
    </row>
    <row r="55" spans="1:5" ht="16.5" thickBot="1">
      <c r="A55" s="93" t="s">
        <v>1</v>
      </c>
      <c r="B55" s="94"/>
      <c r="C55" s="36">
        <f>SUM(C50:C54)</f>
        <v>0</v>
      </c>
    </row>
    <row r="56" spans="1:5">
      <c r="E56" s="26"/>
    </row>
    <row r="57" spans="1:5">
      <c r="A57" s="103" t="s">
        <v>40</v>
      </c>
      <c r="B57" s="103"/>
      <c r="C57" s="103"/>
    </row>
    <row r="58" spans="1:5" ht="16.5" thickBot="1"/>
    <row r="59" spans="1:5" ht="16.5" thickBot="1">
      <c r="A59" s="3">
        <v>2</v>
      </c>
      <c r="B59" s="88" t="s">
        <v>41</v>
      </c>
      <c r="C59" s="88" t="s">
        <v>10</v>
      </c>
    </row>
    <row r="60" spans="1:5" ht="16.5" thickBot="1">
      <c r="A60" s="4" t="s">
        <v>23</v>
      </c>
      <c r="B60" s="5" t="s">
        <v>24</v>
      </c>
      <c r="C60" s="34">
        <f>D29</f>
        <v>0</v>
      </c>
    </row>
    <row r="61" spans="1:5" ht="16.5" thickBot="1">
      <c r="A61" s="4" t="s">
        <v>27</v>
      </c>
      <c r="B61" s="5" t="s">
        <v>28</v>
      </c>
      <c r="C61" s="34">
        <f>D44</f>
        <v>0</v>
      </c>
    </row>
    <row r="62" spans="1:5" ht="16.5" thickBot="1">
      <c r="A62" s="4" t="s">
        <v>36</v>
      </c>
      <c r="B62" s="5" t="s">
        <v>37</v>
      </c>
      <c r="C62" s="35">
        <f>C55</f>
        <v>0</v>
      </c>
    </row>
    <row r="63" spans="1:5" ht="16.5" thickBot="1">
      <c r="A63" s="93" t="s">
        <v>1</v>
      </c>
      <c r="B63" s="94"/>
      <c r="C63" s="21">
        <f>SUM(C60:C62)</f>
        <v>0</v>
      </c>
      <c r="E63" s="16"/>
    </row>
    <row r="64" spans="1:5">
      <c r="A64" s="1"/>
    </row>
    <row r="66" spans="1:6" ht="18.75">
      <c r="A66" s="99" t="s">
        <v>42</v>
      </c>
      <c r="B66" s="99"/>
      <c r="C66" s="99"/>
    </row>
    <row r="67" spans="1:6" ht="16.5" thickBot="1"/>
    <row r="68" spans="1:6" ht="32.25" thickBot="1">
      <c r="A68" s="3">
        <v>3</v>
      </c>
      <c r="B68" s="88" t="s">
        <v>43</v>
      </c>
      <c r="C68" s="3" t="s">
        <v>29</v>
      </c>
      <c r="D68" s="88" t="s">
        <v>10</v>
      </c>
    </row>
    <row r="69" spans="1:6" ht="32.25" thickBot="1">
      <c r="A69" s="4" t="s">
        <v>11</v>
      </c>
      <c r="B69" s="7" t="s">
        <v>103</v>
      </c>
      <c r="C69" s="65">
        <f>(1/12)*5%</f>
        <v>4.1666666666666666E-3</v>
      </c>
      <c r="D69" s="13">
        <f>C69*($C$19)</f>
        <v>0</v>
      </c>
    </row>
    <row r="70" spans="1:6" ht="16.5" thickBot="1">
      <c r="A70" s="4" t="s">
        <v>12</v>
      </c>
      <c r="B70" s="7" t="s">
        <v>44</v>
      </c>
      <c r="C70" s="65">
        <f>C69*8%</f>
        <v>3.3333333333333332E-4</v>
      </c>
      <c r="D70" s="13">
        <f t="shared" ref="D70:D74" si="2">C70*($C$19)</f>
        <v>0</v>
      </c>
    </row>
    <row r="71" spans="1:6" ht="16.5" thickBot="1">
      <c r="A71" s="4" t="s">
        <v>14</v>
      </c>
      <c r="B71" s="28" t="s">
        <v>104</v>
      </c>
      <c r="C71" s="65">
        <v>3.44E-2</v>
      </c>
      <c r="D71" s="13">
        <f t="shared" si="2"/>
        <v>0</v>
      </c>
    </row>
    <row r="72" spans="1:6" ht="16.5" thickBot="1">
      <c r="A72" s="4" t="s">
        <v>16</v>
      </c>
      <c r="B72" s="7" t="s">
        <v>45</v>
      </c>
      <c r="C72" s="61">
        <f>((7/30)/12)</f>
        <v>1.9444444444444445E-2</v>
      </c>
      <c r="D72" s="13">
        <f t="shared" si="2"/>
        <v>0</v>
      </c>
    </row>
    <row r="73" spans="1:6" ht="32.25" thickBot="1">
      <c r="A73" s="4" t="s">
        <v>17</v>
      </c>
      <c r="B73" s="7" t="s">
        <v>46</v>
      </c>
      <c r="C73" s="66">
        <v>6.5700000000000003E-3</v>
      </c>
      <c r="D73" s="13">
        <f t="shared" si="2"/>
        <v>0</v>
      </c>
    </row>
    <row r="74" spans="1:6" ht="16.5" thickBot="1">
      <c r="A74" s="4" t="s">
        <v>18</v>
      </c>
      <c r="B74" s="7" t="s">
        <v>83</v>
      </c>
      <c r="C74" s="61">
        <v>6.2E-4</v>
      </c>
      <c r="D74" s="13">
        <f t="shared" si="2"/>
        <v>0</v>
      </c>
      <c r="E74" s="29"/>
    </row>
    <row r="75" spans="1:6" ht="16.5" thickBot="1">
      <c r="A75" s="93" t="s">
        <v>1</v>
      </c>
      <c r="B75" s="94"/>
      <c r="C75" s="62">
        <f>SUM(C69:C74)</f>
        <v>6.5534444444444437E-2</v>
      </c>
      <c r="D75" s="21">
        <f>SUM(D69:D74)</f>
        <v>0</v>
      </c>
      <c r="E75"/>
      <c r="F75" s="16"/>
    </row>
    <row r="76" spans="1:6">
      <c r="E76"/>
    </row>
    <row r="77" spans="1:6">
      <c r="F77" s="16"/>
    </row>
    <row r="78" spans="1:6" ht="18.75">
      <c r="A78" s="99" t="s">
        <v>47</v>
      </c>
      <c r="B78" s="99"/>
      <c r="C78" s="99"/>
    </row>
    <row r="81" spans="1:7">
      <c r="A81" s="100" t="s">
        <v>48</v>
      </c>
      <c r="B81" s="100"/>
      <c r="C81" s="100"/>
    </row>
    <row r="82" spans="1:7" ht="16.5" thickBot="1">
      <c r="A82" s="2"/>
    </row>
    <row r="83" spans="1:7" ht="32.25" thickBot="1">
      <c r="A83" s="3" t="s">
        <v>49</v>
      </c>
      <c r="B83" s="88" t="s">
        <v>50</v>
      </c>
      <c r="C83" s="3" t="s">
        <v>29</v>
      </c>
      <c r="D83" s="88" t="s">
        <v>10</v>
      </c>
      <c r="F83"/>
      <c r="G83"/>
    </row>
    <row r="84" spans="1:7" ht="16.5" thickBot="1">
      <c r="A84" s="4" t="s">
        <v>11</v>
      </c>
      <c r="B84" s="5" t="s">
        <v>2</v>
      </c>
      <c r="C84" s="70">
        <f>1/12</f>
        <v>8.3333333333333329E-2</v>
      </c>
      <c r="D84" s="13">
        <f>C84*($C$19)</f>
        <v>0</v>
      </c>
      <c r="F84"/>
      <c r="G84"/>
    </row>
    <row r="85" spans="1:7" ht="16.5" thickBot="1">
      <c r="A85" s="31" t="s">
        <v>12</v>
      </c>
      <c r="B85" s="30" t="s">
        <v>84</v>
      </c>
      <c r="C85" s="71">
        <v>8.3300000000000006E-3</v>
      </c>
      <c r="D85" s="13">
        <f t="shared" ref="D85:D94" si="3">C85*$C$19</f>
        <v>0</v>
      </c>
      <c r="F85"/>
      <c r="G85"/>
    </row>
    <row r="86" spans="1:7" ht="16.5" thickBot="1">
      <c r="A86" s="4" t="s">
        <v>14</v>
      </c>
      <c r="B86" s="5" t="s">
        <v>106</v>
      </c>
      <c r="C86" s="71">
        <v>2.7799999999999999E-3</v>
      </c>
      <c r="D86" s="13">
        <f t="shared" si="3"/>
        <v>0</v>
      </c>
      <c r="F86"/>
      <c r="G86"/>
    </row>
    <row r="87" spans="1:7" ht="16.5" thickBot="1">
      <c r="A87" s="4" t="s">
        <v>16</v>
      </c>
      <c r="B87" s="5" t="s">
        <v>85</v>
      </c>
      <c r="C87" s="71">
        <v>9.3000000000000005E-4</v>
      </c>
      <c r="D87" s="13">
        <f t="shared" si="3"/>
        <v>0</v>
      </c>
      <c r="F87"/>
      <c r="G87"/>
    </row>
    <row r="88" spans="1:7" ht="16.5" thickBot="1">
      <c r="A88" s="4" t="s">
        <v>17</v>
      </c>
      <c r="B88" s="5" t="s">
        <v>87</v>
      </c>
      <c r="C88" s="71">
        <v>8.3000000000000001E-4</v>
      </c>
      <c r="D88" s="13">
        <f t="shared" si="3"/>
        <v>0</v>
      </c>
      <c r="F88"/>
      <c r="G88"/>
    </row>
    <row r="89" spans="1:7" ht="16.5" thickBot="1">
      <c r="A89" s="4" t="s">
        <v>18</v>
      </c>
      <c r="B89" s="5" t="s">
        <v>86</v>
      </c>
      <c r="C89" s="71">
        <v>2.7799999999999999E-3</v>
      </c>
      <c r="D89" s="13">
        <f t="shared" si="3"/>
        <v>0</v>
      </c>
      <c r="F89"/>
      <c r="G89"/>
    </row>
    <row r="90" spans="1:7" ht="16.5" thickBot="1">
      <c r="A90" s="4" t="s">
        <v>19</v>
      </c>
      <c r="B90" s="5" t="s">
        <v>20</v>
      </c>
      <c r="C90" s="69"/>
      <c r="D90" s="13">
        <f t="shared" si="3"/>
        <v>0</v>
      </c>
      <c r="F90"/>
      <c r="G90"/>
    </row>
    <row r="91" spans="1:7" ht="16.5" thickBot="1">
      <c r="A91" s="93" t="s">
        <v>35</v>
      </c>
      <c r="B91" s="94"/>
      <c r="C91" s="72">
        <f>SUM(C84:C90)</f>
        <v>9.898333333333334E-2</v>
      </c>
      <c r="D91" s="21">
        <f>SUM(D84:D90)</f>
        <v>0</v>
      </c>
      <c r="F91"/>
      <c r="G91"/>
    </row>
    <row r="92" spans="1:7" ht="32.25" thickBot="1">
      <c r="A92" s="4" t="s">
        <v>34</v>
      </c>
      <c r="B92" s="5" t="s">
        <v>79</v>
      </c>
      <c r="C92" s="73">
        <f>(C91-C89)*(1/12+1/12+(1/12*1/3))</f>
        <v>1.8706203703703701E-2</v>
      </c>
      <c r="D92" s="91">
        <f t="shared" si="3"/>
        <v>0</v>
      </c>
      <c r="F92" s="39"/>
      <c r="G92"/>
    </row>
    <row r="93" spans="1:7" ht="16.5" thickBot="1">
      <c r="A93" s="93" t="s">
        <v>35</v>
      </c>
      <c r="B93" s="94"/>
      <c r="C93" s="72">
        <f>C91+C92</f>
        <v>0.11768953703703704</v>
      </c>
      <c r="D93" s="21">
        <f>D91+D92</f>
        <v>0</v>
      </c>
      <c r="F93"/>
      <c r="G93"/>
    </row>
    <row r="94" spans="1:7" ht="16.5" thickBot="1">
      <c r="A94" s="32" t="s">
        <v>77</v>
      </c>
      <c r="B94" s="33" t="s">
        <v>80</v>
      </c>
      <c r="C94" s="73">
        <f>C44*C93</f>
        <v>3.9779063518518523E-2</v>
      </c>
      <c r="D94" s="34">
        <f t="shared" si="3"/>
        <v>0</v>
      </c>
      <c r="F94"/>
      <c r="G94"/>
    </row>
    <row r="95" spans="1:7" ht="16.5" thickBot="1">
      <c r="A95" s="104"/>
      <c r="B95" s="105"/>
      <c r="C95" s="72">
        <f>C93+C94</f>
        <v>0.15746860055555556</v>
      </c>
      <c r="D95" s="21">
        <f>D93+D94</f>
        <v>0</v>
      </c>
      <c r="E95"/>
      <c r="F95"/>
      <c r="G95"/>
    </row>
    <row r="96" spans="1:7">
      <c r="B96" s="23"/>
      <c r="C96" s="20"/>
    </row>
    <row r="97" spans="1:7">
      <c r="A97" s="103" t="s">
        <v>51</v>
      </c>
      <c r="B97" s="103"/>
      <c r="C97" s="103"/>
    </row>
    <row r="98" spans="1:7" ht="16.5" thickBot="1">
      <c r="A98" s="2"/>
    </row>
    <row r="99" spans="1:7" ht="16.5" thickBot="1">
      <c r="A99" s="3">
        <v>4</v>
      </c>
      <c r="B99" s="88" t="s">
        <v>52</v>
      </c>
      <c r="C99" s="88" t="s">
        <v>10</v>
      </c>
      <c r="D99"/>
      <c r="E99"/>
      <c r="F99"/>
      <c r="G99"/>
    </row>
    <row r="100" spans="1:7" ht="16.5" thickBot="1">
      <c r="A100" s="4" t="s">
        <v>49</v>
      </c>
      <c r="B100" s="5" t="s">
        <v>50</v>
      </c>
      <c r="C100" s="13">
        <f>D95</f>
        <v>0</v>
      </c>
      <c r="D100"/>
      <c r="E100"/>
      <c r="F100"/>
      <c r="G100"/>
    </row>
    <row r="101" spans="1:7" ht="16.5" thickBot="1">
      <c r="A101" s="93" t="s">
        <v>1</v>
      </c>
      <c r="B101" s="94"/>
      <c r="C101" s="21">
        <f>SUM(C100:C100)</f>
        <v>0</v>
      </c>
      <c r="D101"/>
      <c r="E101"/>
      <c r="F101"/>
      <c r="G101"/>
    </row>
    <row r="102" spans="1:7">
      <c r="D102"/>
      <c r="E102"/>
      <c r="F102"/>
      <c r="G102"/>
    </row>
    <row r="103" spans="1:7">
      <c r="D103"/>
      <c r="E103"/>
      <c r="F103"/>
      <c r="G103"/>
    </row>
    <row r="104" spans="1:7" ht="18.75">
      <c r="A104" s="99" t="s">
        <v>53</v>
      </c>
      <c r="B104" s="99"/>
      <c r="C104" s="99"/>
      <c r="D104"/>
      <c r="E104"/>
      <c r="F104"/>
      <c r="G104"/>
    </row>
    <row r="105" spans="1:7" ht="16.5" thickBot="1">
      <c r="D105"/>
      <c r="E105"/>
      <c r="F105"/>
      <c r="G105"/>
    </row>
    <row r="106" spans="1:7" ht="16.5" thickBot="1">
      <c r="A106" s="3">
        <v>5</v>
      </c>
      <c r="B106" s="8" t="s">
        <v>6</v>
      </c>
      <c r="C106" s="88" t="s">
        <v>10</v>
      </c>
    </row>
    <row r="107" spans="1:7" ht="16.5" thickBot="1">
      <c r="A107" s="4" t="s">
        <v>11</v>
      </c>
      <c r="B107" s="5" t="s">
        <v>54</v>
      </c>
      <c r="C107" s="11"/>
    </row>
    <row r="108" spans="1:7" ht="16.5" thickBot="1">
      <c r="A108" s="4" t="s">
        <v>12</v>
      </c>
      <c r="B108" s="5" t="s">
        <v>55</v>
      </c>
      <c r="C108" s="11"/>
    </row>
    <row r="109" spans="1:7" ht="16.5" thickBot="1">
      <c r="A109" s="4" t="s">
        <v>14</v>
      </c>
      <c r="B109" s="5" t="s">
        <v>56</v>
      </c>
      <c r="C109" s="11"/>
    </row>
    <row r="110" spans="1:7" ht="16.5" thickBot="1">
      <c r="A110" s="4" t="s">
        <v>16</v>
      </c>
      <c r="B110" s="5" t="s">
        <v>20</v>
      </c>
      <c r="C110" s="11"/>
    </row>
    <row r="111" spans="1:7" ht="16.5" thickBot="1">
      <c r="A111" s="93" t="s">
        <v>35</v>
      </c>
      <c r="B111" s="94"/>
      <c r="C111" s="21">
        <f>SUM(C107:C110)</f>
        <v>0</v>
      </c>
      <c r="E111"/>
      <c r="F111"/>
    </row>
    <row r="112" spans="1:7">
      <c r="A112" s="17"/>
      <c r="B112" s="17"/>
      <c r="C112" s="18"/>
      <c r="E112"/>
      <c r="F112"/>
    </row>
    <row r="113" spans="1:7">
      <c r="A113" s="103" t="s">
        <v>68</v>
      </c>
      <c r="B113" s="103"/>
      <c r="C113" s="103"/>
      <c r="D113" s="22">
        <f>C19+C63+D75+C101+C111</f>
        <v>0</v>
      </c>
      <c r="E113"/>
      <c r="F113"/>
    </row>
    <row r="114" spans="1:7">
      <c r="A114" s="63"/>
      <c r="B114" s="63"/>
      <c r="C114" s="63"/>
      <c r="D114" s="64"/>
      <c r="E114"/>
      <c r="F114"/>
    </row>
    <row r="115" spans="1:7">
      <c r="E115"/>
      <c r="F115"/>
    </row>
    <row r="116" spans="1:7" ht="18.75">
      <c r="A116" s="99" t="s">
        <v>57</v>
      </c>
      <c r="B116" s="99"/>
      <c r="C116" s="99"/>
      <c r="E116"/>
      <c r="F116"/>
    </row>
    <row r="117" spans="1:7" ht="16.5" thickBot="1">
      <c r="E117"/>
      <c r="F117"/>
    </row>
    <row r="118" spans="1:7" ht="32.25" thickBot="1">
      <c r="A118" s="3">
        <v>6</v>
      </c>
      <c r="B118" s="8" t="s">
        <v>95</v>
      </c>
      <c r="C118" s="88" t="s">
        <v>29</v>
      </c>
      <c r="D118" s="88" t="s">
        <v>10</v>
      </c>
      <c r="E118"/>
      <c r="F118"/>
    </row>
    <row r="119" spans="1:7" ht="16.5" thickBot="1">
      <c r="A119" s="4" t="s">
        <v>11</v>
      </c>
      <c r="B119" s="5" t="s">
        <v>67</v>
      </c>
      <c r="C119" s="60"/>
      <c r="D119" s="13">
        <f t="shared" ref="D119:D120" si="4">C119*$D$113</f>
        <v>0</v>
      </c>
      <c r="E119"/>
      <c r="F119"/>
    </row>
    <row r="120" spans="1:7" ht="16.5" thickBot="1">
      <c r="A120" s="4" t="s">
        <v>12</v>
      </c>
      <c r="B120" s="5" t="s">
        <v>7</v>
      </c>
      <c r="C120" s="60"/>
      <c r="D120" s="13">
        <f t="shared" si="4"/>
        <v>0</v>
      </c>
      <c r="E120"/>
      <c r="F120"/>
    </row>
    <row r="121" spans="1:7" ht="16.5" thickBot="1">
      <c r="A121" s="49"/>
      <c r="B121" s="43" t="s">
        <v>100</v>
      </c>
      <c r="C121" s="48"/>
      <c r="D121" s="54">
        <f>D119+D120</f>
        <v>0</v>
      </c>
      <c r="E121"/>
      <c r="F121"/>
    </row>
    <row r="122" spans="1:7" ht="16.5" thickBot="1">
      <c r="A122" s="42"/>
      <c r="B122" s="50"/>
      <c r="C122" s="51"/>
      <c r="D122" s="58"/>
      <c r="E122"/>
      <c r="F122"/>
    </row>
    <row r="123" spans="1:7" ht="32.25" thickBot="1">
      <c r="A123" s="42"/>
      <c r="B123" s="43" t="s">
        <v>91</v>
      </c>
      <c r="C123" s="48"/>
      <c r="D123" s="54">
        <f>D113+D121</f>
        <v>0</v>
      </c>
      <c r="E123"/>
      <c r="F123" s="39"/>
      <c r="G123" s="16"/>
    </row>
    <row r="124" spans="1:7" ht="16.5" thickBot="1">
      <c r="A124" s="44"/>
      <c r="B124" s="45" t="s">
        <v>93</v>
      </c>
      <c r="C124" s="53"/>
      <c r="D124" s="41"/>
      <c r="E124"/>
      <c r="F124" s="39"/>
      <c r="G124" s="16"/>
    </row>
    <row r="125" spans="1:7" ht="16.5" thickBot="1">
      <c r="A125" s="46"/>
      <c r="B125" s="12" t="s">
        <v>94</v>
      </c>
      <c r="C125" s="48"/>
      <c r="D125" s="47" t="e">
        <f>D123/C124</f>
        <v>#DIV/0!</v>
      </c>
      <c r="E125" s="39"/>
      <c r="F125" s="39"/>
      <c r="G125" s="16"/>
    </row>
    <row r="126" spans="1:7" ht="16.5" thickBot="1">
      <c r="A126" s="49"/>
      <c r="B126" s="50"/>
      <c r="C126" s="51"/>
      <c r="D126" s="52"/>
      <c r="E126" s="39"/>
      <c r="F126" s="39"/>
      <c r="G126" s="16"/>
    </row>
    <row r="127" spans="1:7" ht="16.5" thickBot="1">
      <c r="A127" s="4" t="s">
        <v>14</v>
      </c>
      <c r="B127" s="5" t="s">
        <v>92</v>
      </c>
      <c r="C127" s="75"/>
      <c r="D127" s="55" t="e">
        <f>D128+D129+D130</f>
        <v>#DIV/0!</v>
      </c>
      <c r="E127"/>
      <c r="F127" s="40"/>
    </row>
    <row r="128" spans="1:7" ht="16.5" thickBot="1">
      <c r="A128" s="4"/>
      <c r="B128" s="5" t="s">
        <v>96</v>
      </c>
      <c r="C128" s="25"/>
      <c r="D128" s="13" t="e">
        <f>C128*D125</f>
        <v>#DIV/0!</v>
      </c>
      <c r="E128"/>
      <c r="F128" s="39"/>
    </row>
    <row r="129" spans="1:13" ht="16.5" thickBot="1">
      <c r="A129" s="4"/>
      <c r="B129" s="5" t="s">
        <v>97</v>
      </c>
      <c r="C129" s="24"/>
      <c r="D129" s="13" t="e">
        <f>C129*D125</f>
        <v>#DIV/0!</v>
      </c>
      <c r="E129"/>
      <c r="F129" s="39"/>
    </row>
    <row r="130" spans="1:13" ht="16.5" thickBot="1">
      <c r="A130" s="4"/>
      <c r="B130" s="5" t="s">
        <v>98</v>
      </c>
      <c r="C130" s="25"/>
      <c r="D130" s="13" t="e">
        <f>C130*D125</f>
        <v>#DIV/0!</v>
      </c>
      <c r="E130"/>
      <c r="F130"/>
      <c r="H130"/>
      <c r="I130"/>
      <c r="J130"/>
      <c r="K130"/>
      <c r="L130"/>
      <c r="M130"/>
    </row>
    <row r="131" spans="1:13" ht="16.5" thickBot="1">
      <c r="A131" s="93" t="s">
        <v>99</v>
      </c>
      <c r="B131" s="94"/>
      <c r="C131" s="56">
        <v>1</v>
      </c>
      <c r="D131" s="54" t="e">
        <f>D123+D127</f>
        <v>#DIV/0!</v>
      </c>
      <c r="E131"/>
      <c r="F131"/>
      <c r="H131"/>
      <c r="I131"/>
      <c r="J131"/>
      <c r="K131"/>
      <c r="L131"/>
      <c r="M131"/>
    </row>
    <row r="132" spans="1:13">
      <c r="E132"/>
      <c r="F132"/>
      <c r="H132"/>
      <c r="I132"/>
      <c r="J132"/>
      <c r="K132"/>
      <c r="L132"/>
      <c r="M132"/>
    </row>
    <row r="133" spans="1:13">
      <c r="E133" s="74"/>
      <c r="H133"/>
      <c r="I133"/>
      <c r="J133"/>
      <c r="K133"/>
      <c r="L133"/>
      <c r="M133"/>
    </row>
    <row r="134" spans="1:13" ht="18.75">
      <c r="A134" s="107" t="s">
        <v>101</v>
      </c>
      <c r="B134" s="107"/>
      <c r="C134" s="107"/>
      <c r="H134"/>
      <c r="I134"/>
      <c r="J134"/>
      <c r="K134"/>
      <c r="L134"/>
      <c r="M134"/>
    </row>
    <row r="135" spans="1:13" ht="16.5" thickBot="1">
      <c r="H135"/>
      <c r="I135"/>
      <c r="J135"/>
      <c r="K135"/>
      <c r="L135"/>
      <c r="M135"/>
    </row>
    <row r="136" spans="1:13" ht="32.25" thickBot="1">
      <c r="A136" s="3"/>
      <c r="B136" s="88" t="s">
        <v>58</v>
      </c>
      <c r="C136" s="88" t="s">
        <v>10</v>
      </c>
      <c r="D136" s="78"/>
      <c r="E136" s="83" t="s">
        <v>116</v>
      </c>
      <c r="H136"/>
      <c r="I136"/>
      <c r="J136"/>
      <c r="K136"/>
      <c r="L136"/>
      <c r="M136"/>
    </row>
    <row r="137" spans="1:13" ht="16.5" thickBot="1">
      <c r="A137" s="10" t="s">
        <v>11</v>
      </c>
      <c r="B137" s="5" t="s">
        <v>8</v>
      </c>
      <c r="C137" s="15">
        <f>C19</f>
        <v>0</v>
      </c>
      <c r="D137" s="77"/>
      <c r="E137" s="84"/>
      <c r="H137"/>
      <c r="I137"/>
      <c r="J137"/>
      <c r="K137"/>
      <c r="L137"/>
      <c r="M137"/>
    </row>
    <row r="138" spans="1:13" ht="32.25" thickBot="1">
      <c r="A138" s="10" t="s">
        <v>12</v>
      </c>
      <c r="B138" s="5" t="s">
        <v>21</v>
      </c>
      <c r="C138" s="15">
        <f>C63</f>
        <v>0</v>
      </c>
      <c r="D138" s="76"/>
      <c r="E138" s="85"/>
      <c r="F138" s="16"/>
      <c r="G138" s="16"/>
      <c r="H138"/>
      <c r="I138"/>
      <c r="J138"/>
      <c r="K138"/>
      <c r="L138"/>
      <c r="M138"/>
    </row>
    <row r="139" spans="1:13" ht="16.5" thickBot="1">
      <c r="A139" s="10" t="s">
        <v>14</v>
      </c>
      <c r="B139" s="5" t="s">
        <v>42</v>
      </c>
      <c r="C139" s="15">
        <f>D75</f>
        <v>0</v>
      </c>
      <c r="D139" s="76"/>
      <c r="E139" s="85"/>
      <c r="F139" s="16"/>
      <c r="G139" s="16"/>
      <c r="H139"/>
      <c r="I139"/>
      <c r="J139"/>
      <c r="K139"/>
      <c r="L139"/>
      <c r="M139"/>
    </row>
    <row r="140" spans="1:13" ht="16.5" thickBot="1">
      <c r="A140" s="10" t="s">
        <v>16</v>
      </c>
      <c r="B140" s="5" t="s">
        <v>47</v>
      </c>
      <c r="C140" s="15">
        <f>C101</f>
        <v>0</v>
      </c>
      <c r="D140" s="76"/>
      <c r="E140" s="85"/>
      <c r="G140" s="16"/>
      <c r="H140"/>
      <c r="I140"/>
      <c r="J140"/>
      <c r="K140"/>
      <c r="L140"/>
      <c r="M140"/>
    </row>
    <row r="141" spans="1:13" ht="16.5" thickBot="1">
      <c r="A141" s="10" t="s">
        <v>17</v>
      </c>
      <c r="B141" s="5" t="s">
        <v>53</v>
      </c>
      <c r="C141" s="15">
        <f>C111</f>
        <v>0</v>
      </c>
      <c r="D141" s="76"/>
      <c r="E141" s="85"/>
      <c r="H141"/>
      <c r="I141"/>
      <c r="J141"/>
      <c r="K141"/>
      <c r="L141"/>
      <c r="M141"/>
    </row>
    <row r="142" spans="1:13" ht="16.5" thickBot="1">
      <c r="A142" s="93" t="s">
        <v>59</v>
      </c>
      <c r="B142" s="94"/>
      <c r="C142" s="19">
        <f>SUM(C137:C141)</f>
        <v>0</v>
      </c>
      <c r="D142" s="76"/>
      <c r="E142" s="85"/>
      <c r="H142"/>
      <c r="I142"/>
      <c r="J142"/>
      <c r="K142"/>
      <c r="L142"/>
      <c r="M142"/>
    </row>
    <row r="143" spans="1:13" ht="16.5" thickBot="1">
      <c r="A143" s="10" t="s">
        <v>18</v>
      </c>
      <c r="B143" s="5" t="s">
        <v>60</v>
      </c>
      <c r="C143" s="15" t="e">
        <f>D121+D127</f>
        <v>#DIV/0!</v>
      </c>
      <c r="D143" s="79"/>
      <c r="E143" s="86"/>
      <c r="G143" s="16"/>
      <c r="H143"/>
      <c r="I143"/>
      <c r="J143"/>
      <c r="K143"/>
      <c r="L143"/>
      <c r="M143"/>
    </row>
    <row r="144" spans="1:13" ht="16.5" thickBot="1">
      <c r="A144" s="93" t="s">
        <v>61</v>
      </c>
      <c r="B144" s="94"/>
      <c r="C144" s="80" t="e">
        <f>SUM(C142+C143)</f>
        <v>#DIV/0!</v>
      </c>
      <c r="D144" s="81"/>
      <c r="E144" s="82"/>
      <c r="F144" s="16"/>
      <c r="G144" s="16"/>
      <c r="J144" s="74"/>
    </row>
    <row r="146" spans="1:6">
      <c r="A146" s="38" t="s">
        <v>90</v>
      </c>
      <c r="B146" s="27"/>
    </row>
    <row r="148" spans="1:6">
      <c r="A148" s="106" t="s">
        <v>89</v>
      </c>
      <c r="B148" s="106"/>
      <c r="C148" s="106"/>
      <c r="D148" s="106"/>
      <c r="E148" s="106"/>
      <c r="F148" s="106"/>
    </row>
    <row r="149" spans="1:6">
      <c r="A149" s="89"/>
      <c r="B149" s="106" t="s">
        <v>109</v>
      </c>
      <c r="C149" s="106"/>
      <c r="D149" s="106"/>
      <c r="E149" s="106"/>
      <c r="F149" s="106"/>
    </row>
    <row r="150" spans="1:6">
      <c r="A150" s="89"/>
      <c r="B150" s="106" t="s">
        <v>110</v>
      </c>
      <c r="C150" s="106"/>
      <c r="D150" s="106"/>
      <c r="E150" s="106"/>
      <c r="F150" s="106"/>
    </row>
    <row r="151" spans="1:6">
      <c r="A151" s="89"/>
      <c r="B151" s="106" t="s">
        <v>111</v>
      </c>
      <c r="C151" s="106"/>
      <c r="D151" s="106"/>
      <c r="E151" s="106"/>
      <c r="F151" s="106"/>
    </row>
    <row r="152" spans="1:6">
      <c r="A152" s="89"/>
      <c r="B152" s="106" t="s">
        <v>112</v>
      </c>
      <c r="C152" s="106"/>
      <c r="D152" s="106"/>
      <c r="E152" s="106"/>
      <c r="F152" s="106"/>
    </row>
    <row r="153" spans="1:6">
      <c r="A153" s="89"/>
      <c r="B153" s="106" t="s">
        <v>105</v>
      </c>
      <c r="C153" s="106"/>
      <c r="D153" s="106"/>
      <c r="E153" s="106"/>
      <c r="F153" s="106"/>
    </row>
    <row r="154" spans="1:6">
      <c r="A154" s="89"/>
      <c r="B154" s="106" t="s">
        <v>108</v>
      </c>
      <c r="C154" s="106"/>
      <c r="D154" s="106"/>
      <c r="E154" s="106"/>
      <c r="F154" s="106"/>
    </row>
    <row r="155" spans="1:6">
      <c r="A155" s="89"/>
      <c r="B155" s="106" t="s">
        <v>113</v>
      </c>
      <c r="C155" s="106"/>
      <c r="D155" s="106"/>
      <c r="E155" s="106"/>
      <c r="F155" s="106"/>
    </row>
    <row r="156" spans="1:6">
      <c r="A156" s="89"/>
      <c r="B156" s="106" t="s">
        <v>107</v>
      </c>
      <c r="C156" s="106"/>
      <c r="D156" s="106"/>
      <c r="E156" s="106"/>
      <c r="F156" s="106"/>
    </row>
    <row r="157" spans="1:6">
      <c r="A157" s="89"/>
      <c r="B157" s="106" t="s">
        <v>114</v>
      </c>
      <c r="C157" s="106"/>
      <c r="D157" s="106"/>
      <c r="E157" s="106"/>
      <c r="F157" s="106"/>
    </row>
    <row r="158" spans="1:6">
      <c r="A158" s="108" t="s">
        <v>102</v>
      </c>
      <c r="B158" s="108"/>
      <c r="C158" s="108"/>
      <c r="D158" s="108"/>
      <c r="E158" s="87"/>
    </row>
    <row r="159" spans="1:6">
      <c r="A159" s="108" t="s">
        <v>88</v>
      </c>
      <c r="B159" s="108"/>
      <c r="C159" s="108"/>
      <c r="D159" s="108"/>
      <c r="E159" s="87"/>
    </row>
    <row r="160" spans="1:6">
      <c r="A160" s="108" t="s">
        <v>115</v>
      </c>
      <c r="B160" s="108"/>
      <c r="C160" s="108"/>
      <c r="D160" s="108"/>
      <c r="E160" s="87"/>
    </row>
    <row r="161" spans="1:5">
      <c r="A161" s="109"/>
      <c r="B161" s="109"/>
      <c r="C161" s="109"/>
      <c r="D161" s="109"/>
      <c r="E161" s="87"/>
    </row>
    <row r="162" spans="1:5">
      <c r="A162"/>
      <c r="B162"/>
      <c r="C162"/>
    </row>
    <row r="163" spans="1:5">
      <c r="A163"/>
      <c r="B163"/>
      <c r="C163"/>
    </row>
    <row r="164" spans="1:5">
      <c r="A164"/>
      <c r="B164"/>
      <c r="C164"/>
    </row>
    <row r="165" spans="1:5">
      <c r="A165"/>
      <c r="B165"/>
      <c r="C165"/>
      <c r="D165"/>
    </row>
    <row r="166" spans="1:5">
      <c r="A166"/>
      <c r="B166"/>
      <c r="C166"/>
    </row>
  </sheetData>
  <mergeCells count="45">
    <mergeCell ref="A159:D159"/>
    <mergeCell ref="A160:D160"/>
    <mergeCell ref="A161:D161"/>
    <mergeCell ref="B153:F153"/>
    <mergeCell ref="B154:F154"/>
    <mergeCell ref="B155:F155"/>
    <mergeCell ref="B156:F156"/>
    <mergeCell ref="B157:F157"/>
    <mergeCell ref="A158:D158"/>
    <mergeCell ref="B152:F152"/>
    <mergeCell ref="A111:B111"/>
    <mergeCell ref="A113:C113"/>
    <mergeCell ref="A116:C116"/>
    <mergeCell ref="A131:B131"/>
    <mergeCell ref="A134:C134"/>
    <mergeCell ref="A142:B142"/>
    <mergeCell ref="A144:B144"/>
    <mergeCell ref="A148:F148"/>
    <mergeCell ref="B149:F149"/>
    <mergeCell ref="B150:F150"/>
    <mergeCell ref="B151:F151"/>
    <mergeCell ref="A104:C104"/>
    <mergeCell ref="A57:C57"/>
    <mergeCell ref="A63:B63"/>
    <mergeCell ref="A66:C66"/>
    <mergeCell ref="A75:B75"/>
    <mergeCell ref="A78:C78"/>
    <mergeCell ref="A81:C81"/>
    <mergeCell ref="A91:B91"/>
    <mergeCell ref="A93:B93"/>
    <mergeCell ref="A95:B95"/>
    <mergeCell ref="A97:C97"/>
    <mergeCell ref="A101:B101"/>
    <mergeCell ref="A55:B55"/>
    <mergeCell ref="A1:D1"/>
    <mergeCell ref="A2:D2"/>
    <mergeCell ref="A3:D3"/>
    <mergeCell ref="A5:C5"/>
    <mergeCell ref="A19:B19"/>
    <mergeCell ref="A22:C22"/>
    <mergeCell ref="A24:C24"/>
    <mergeCell ref="A29:B29"/>
    <mergeCell ref="A32:D32"/>
    <mergeCell ref="A44:B44"/>
    <mergeCell ref="A47:C4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04759551450</cp:lastModifiedBy>
  <cp:lastPrinted>2022-09-19T15:22:39Z</cp:lastPrinted>
  <dcterms:created xsi:type="dcterms:W3CDTF">2018-01-23T19:35:16Z</dcterms:created>
  <dcterms:modified xsi:type="dcterms:W3CDTF">2024-11-14T14:03:40Z</dcterms:modified>
</cp:coreProperties>
</file>